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45" yWindow="65431" windowWidth="12495" windowHeight="16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<sst xmlns="http://schemas.openxmlformats.org/spreadsheetml/2006/main" count="196" uniqueCount="153">
  <si>
    <t>Keystroke Count</t>
  </si>
  <si>
    <t># primary keys</t>
  </si>
  <si>
    <t>tot # keys</t>
  </si>
  <si>
    <t>tot # keys - # shift keys</t>
  </si>
  <si>
    <t>Keystroke count / total # functions</t>
  </si>
  <si>
    <t>Keyboard Clutter (# fcns per key)</t>
  </si>
  <si>
    <t>Keystroke count per function</t>
  </si>
  <si>
    <t>2-key</t>
  </si>
  <si>
    <t>primary:</t>
  </si>
  <si>
    <t>1/x</t>
  </si>
  <si>
    <t>x&lt;&gt;y</t>
  </si>
  <si>
    <r>
      <t>ENTER</t>
    </r>
    <r>
      <rPr>
        <sz val="10"/>
        <rFont val="Arial"/>
        <family val="2"/>
      </rPr>
      <t>↑</t>
    </r>
  </si>
  <si>
    <t>CHS</t>
  </si>
  <si>
    <t>EEX</t>
  </si>
  <si>
    <r>
      <t>Ö</t>
    </r>
    <r>
      <rPr>
        <sz val="7.5"/>
        <rFont val="Arial"/>
        <family val="0"/>
      </rPr>
      <t>x</t>
    </r>
  </si>
  <si>
    <t>CLx</t>
  </si>
  <si>
    <t>-</t>
  </si>
  <si>
    <t>+</t>
  </si>
  <si>
    <t>X</t>
  </si>
  <si>
    <t>÷</t>
  </si>
  <si>
    <t>.</t>
  </si>
  <si>
    <t>e^x</t>
  </si>
  <si>
    <r>
      <t>R</t>
    </r>
    <r>
      <rPr>
        <sz val="10"/>
        <rFont val="Arial"/>
        <family val="2"/>
      </rPr>
      <t>↓</t>
    </r>
  </si>
  <si>
    <t>STO</t>
  </si>
  <si>
    <t>RCL</t>
  </si>
  <si>
    <t>(# primary keys + # marked shifted functions + # menus) / # keys</t>
  </si>
  <si>
    <t>y^x</t>
  </si>
  <si>
    <t>10^x</t>
  </si>
  <si>
    <t>3-key</t>
  </si>
  <si>
    <t># generic shift keys (i.e. "f", "g")</t>
  </si>
  <si>
    <t># marked shifted fcns (f ASIN, etc.)</t>
  </si>
  <si>
    <r>
      <t># unmarked shifted fcns (f</t>
    </r>
    <r>
      <rPr>
        <sz val="10"/>
        <rFont val="Arial"/>
        <family val="2"/>
      </rPr>
      <t>·¹</t>
    </r>
    <r>
      <rPr>
        <sz val="7.5"/>
        <rFont val="Arial"/>
        <family val="0"/>
      </rPr>
      <t xml:space="preserve"> ASIN)</t>
    </r>
  </si>
  <si>
    <t># functional shift keys (i.e. "DSP", "STO")</t>
  </si>
  <si>
    <t># unmarked shifted fcns (DSP n, etc.)</t>
  </si>
  <si>
    <t># 3-key generic shifted A</t>
  </si>
  <si>
    <t>f SCI</t>
  </si>
  <si>
    <t># fcns per 3-key generic shifted A</t>
  </si>
  <si>
    <t>tot # primary fcns</t>
  </si>
  <si>
    <t>tot # shift keys</t>
  </si>
  <si>
    <t># generic shift keys + # functional shift keys</t>
  </si>
  <si>
    <t>tot # 2-key shifted fcns</t>
  </si>
  <si>
    <t># marked shifted fcns + # unmarked shifted fcns</t>
  </si>
  <si>
    <t>tot # 3-key sequences</t>
  </si>
  <si>
    <t>(# 3-key sequences A * # fcns per 3-key seq A) + (# 3-key sequences B * # fcns per 3-key seq B)+…+( E)</t>
  </si>
  <si>
    <t>tot # functions</t>
  </si>
  <si>
    <t># primary keys + tot # 2-key shifted functions + tot # 3-key sequences</t>
  </si>
  <si>
    <t># primary keys + (2 * tot # shifted functions) + (3 * tot # menu functions) + (3 * tot # 3-key sequences)</t>
  </si>
  <si>
    <t>%</t>
  </si>
  <si>
    <t>STO +-x÷</t>
  </si>
  <si>
    <t>f shifted</t>
  </si>
  <si>
    <t>CL PREFIX</t>
  </si>
  <si>
    <t>CL REG</t>
  </si>
  <si>
    <t>DEG</t>
  </si>
  <si>
    <t>RAD</t>
  </si>
  <si>
    <t>GRD</t>
  </si>
  <si>
    <t>p</t>
  </si>
  <si>
    <t>f FIX</t>
  </si>
  <si>
    <t># 3-key sequences B</t>
  </si>
  <si>
    <t># fcns per 3-key seq B</t>
  </si>
  <si>
    <t># 3-key sequences C</t>
  </si>
  <si>
    <t># fcns per 3-key seq C</t>
  </si>
  <si>
    <t># 3-key sequences D</t>
  </si>
  <si>
    <t># fcns per 3-key seq D</t>
  </si>
  <si>
    <t>B</t>
  </si>
  <si>
    <t>tot # 4-key sequences</t>
  </si>
  <si>
    <t>LN</t>
  </si>
  <si>
    <t>LOG</t>
  </si>
  <si>
    <t>MANT</t>
  </si>
  <si>
    <t>SIN</t>
  </si>
  <si>
    <t>COS</t>
  </si>
  <si>
    <t>TAN</t>
  </si>
  <si>
    <t>ACOS</t>
  </si>
  <si>
    <t>ATAN</t>
  </si>
  <si>
    <t>g shifted</t>
  </si>
  <si>
    <r>
      <t>S</t>
    </r>
    <r>
      <rPr>
        <sz val="10"/>
        <rFont val="Arial"/>
        <family val="0"/>
      </rPr>
      <t>+</t>
    </r>
  </si>
  <si>
    <t>y-hat</t>
  </si>
  <si>
    <t>L.R.</t>
  </si>
  <si>
    <t>x-bar</t>
  </si>
  <si>
    <r>
      <t>S</t>
    </r>
    <r>
      <rPr>
        <sz val="10"/>
        <rFont val="Arial"/>
        <family val="0"/>
      </rPr>
      <t>-</t>
    </r>
  </si>
  <si>
    <t>ASIN</t>
  </si>
  <si>
    <t>→H.MS</t>
  </si>
  <si>
    <t>x^2</t>
  </si>
  <si>
    <t>s</t>
  </si>
  <si>
    <t>→H</t>
  </si>
  <si>
    <t>f ENG</t>
  </si>
  <si>
    <t>A</t>
  </si>
  <si>
    <t>SST</t>
  </si>
  <si>
    <t>R/S</t>
  </si>
  <si>
    <t>GSB</t>
  </si>
  <si>
    <t>GTO</t>
  </si>
  <si>
    <t>r</t>
  </si>
  <si>
    <t>CL PRGM</t>
  </si>
  <si>
    <r>
      <t>x</t>
    </r>
    <r>
      <rPr>
        <sz val="10"/>
        <rFont val="Symbol"/>
        <family val="1"/>
      </rPr>
      <t>£</t>
    </r>
    <r>
      <rPr>
        <sz val="10"/>
        <rFont val="Arial"/>
        <family val="2"/>
      </rPr>
      <t>y</t>
    </r>
  </si>
  <si>
    <t>x&gt;y</t>
  </si>
  <si>
    <r>
      <t>x</t>
    </r>
    <r>
      <rPr>
        <sz val="10"/>
        <rFont val="Symbol"/>
        <family val="1"/>
      </rPr>
      <t>¹</t>
    </r>
    <r>
      <rPr>
        <sz val="10"/>
        <rFont val="Arial"/>
        <family val="2"/>
      </rPr>
      <t>y</t>
    </r>
  </si>
  <si>
    <t>x=y</t>
  </si>
  <si>
    <t>BST</t>
  </si>
  <si>
    <t>RTN</t>
  </si>
  <si>
    <t>INT</t>
  </si>
  <si>
    <t>FRAC</t>
  </si>
  <si>
    <t>ABS</t>
  </si>
  <si>
    <t>x&lt;0</t>
  </si>
  <si>
    <t>x&gt;0</t>
  </si>
  <si>
    <r>
      <t>x</t>
    </r>
    <r>
      <rPr>
        <sz val="10"/>
        <rFont val="Symbol"/>
        <family val="1"/>
      </rPr>
      <t>¹</t>
    </r>
    <r>
      <rPr>
        <sz val="10"/>
        <rFont val="Arial"/>
        <family val="2"/>
      </rPr>
      <t>0</t>
    </r>
  </si>
  <si>
    <t>x=0</t>
  </si>
  <si>
    <t>HP 34C</t>
  </si>
  <si>
    <t>h shifted</t>
  </si>
  <si>
    <t>DSP I</t>
  </si>
  <si>
    <t>x&lt;&gt;I</t>
  </si>
  <si>
    <r>
      <t>R</t>
    </r>
    <r>
      <rPr>
        <sz val="10"/>
        <rFont val="Symbol"/>
        <family val="1"/>
      </rPr>
      <t>­</t>
    </r>
  </si>
  <si>
    <r>
      <t xml:space="preserve">CL </t>
    </r>
    <r>
      <rPr>
        <sz val="10"/>
        <rFont val="Symbol"/>
        <family val="1"/>
      </rPr>
      <t>S</t>
    </r>
  </si>
  <si>
    <t>→R(EC)</t>
  </si>
  <si>
    <t>→D(EG)</t>
  </si>
  <si>
    <t>DSE</t>
  </si>
  <si>
    <t>ISG</t>
  </si>
  <si>
    <t>MEM</t>
  </si>
  <si>
    <t>→P(OL)</t>
  </si>
  <si>
    <t>→R(AD)</t>
  </si>
  <si>
    <t>x&lt;&gt;(i)</t>
  </si>
  <si>
    <t>DEL</t>
  </si>
  <si>
    <r>
      <t>D</t>
    </r>
    <r>
      <rPr>
        <sz val="10"/>
        <rFont val="Arial"/>
        <family val="2"/>
      </rPr>
      <t>%</t>
    </r>
  </si>
  <si>
    <t>x!</t>
  </si>
  <si>
    <t>LSTx</t>
  </si>
  <si>
    <t>PSE</t>
  </si>
  <si>
    <t>f, g, h</t>
  </si>
  <si>
    <t>GSB, GTO, STO,RCL</t>
  </si>
  <si>
    <r>
      <t xml:space="preserve">STO </t>
    </r>
    <r>
      <rPr>
        <sz val="10"/>
        <rFont val="Symbol"/>
        <family val="1"/>
      </rPr>
      <t>·</t>
    </r>
  </si>
  <si>
    <r>
      <t xml:space="preserve">RCL </t>
    </r>
    <r>
      <rPr>
        <sz val="10"/>
        <rFont val="Symbol"/>
        <family val="1"/>
      </rPr>
      <t>·</t>
    </r>
  </si>
  <si>
    <t>I</t>
  </si>
  <si>
    <t>(i)</t>
  </si>
  <si>
    <t>h SF</t>
  </si>
  <si>
    <t>h CF</t>
  </si>
  <si>
    <t>h F?</t>
  </si>
  <si>
    <r>
      <t xml:space="preserve">f </t>
    </r>
    <r>
      <rPr>
        <sz val="10"/>
        <rFont val="Symbol"/>
        <family val="1"/>
      </rPr>
      <t>S</t>
    </r>
    <r>
      <rPr>
        <sz val="10"/>
        <rFont val="Arial"/>
        <family val="0"/>
      </rPr>
      <t>+</t>
    </r>
  </si>
  <si>
    <t>f I</t>
  </si>
  <si>
    <t>f (i)</t>
  </si>
  <si>
    <t>h LBL</t>
  </si>
  <si>
    <t>C</t>
  </si>
  <si>
    <t>D</t>
  </si>
  <si>
    <t>E</t>
  </si>
  <si>
    <t>h SF, h CF, h F?</t>
  </si>
  <si>
    <t>STO f, RCL f, GSB f, GTO f</t>
  </si>
  <si>
    <t># 3-key sequences E</t>
  </si>
  <si>
    <t># fcns per 3-key seq E</t>
  </si>
  <si>
    <t>f SOLVE</t>
  </si>
  <si>
    <r>
      <t xml:space="preserve">f </t>
    </r>
    <r>
      <rPr>
        <sz val="10"/>
        <rFont val="Symbol"/>
        <family val="1"/>
      </rPr>
      <t>ò</t>
    </r>
    <r>
      <rPr>
        <sz val="7.5"/>
        <rFont val="Arial"/>
        <family val="0"/>
      </rPr>
      <t>xy</t>
    </r>
  </si>
  <si>
    <t># 3-key sequences F</t>
  </si>
  <si>
    <t># fcns per 3-key seq F</t>
  </si>
  <si>
    <t># 4-key sequences G</t>
  </si>
  <si>
    <t># fcns per 4-key seq G</t>
  </si>
  <si>
    <t>F</t>
  </si>
  <si>
    <r>
      <t xml:space="preserve">f SOLVE, f </t>
    </r>
    <r>
      <rPr>
        <sz val="10"/>
        <rFont val="Symbol"/>
        <family val="1"/>
      </rPr>
      <t>ò</t>
    </r>
    <r>
      <rPr>
        <sz val="7.5"/>
        <rFont val="Arial"/>
        <family val="0"/>
      </rPr>
      <t>xy</t>
    </r>
  </si>
  <si>
    <r>
      <t xml:space="preserve">f FIX, f SCI, f ENG, STO </t>
    </r>
    <r>
      <rPr>
        <sz val="10"/>
        <rFont val="Symbol"/>
        <family val="1"/>
      </rPr>
      <t>·</t>
    </r>
    <r>
      <rPr>
        <sz val="10"/>
        <rFont val="Arial"/>
        <family val="0"/>
      </rPr>
      <t xml:space="preserve">,RCL </t>
    </r>
    <r>
      <rPr>
        <sz val="10"/>
        <rFont val="Symbol"/>
        <family val="1"/>
      </rPr>
      <t>·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</si>
</sst>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.5"/>
      <name val="Arial"/>
      <family val="0"/>
    </font>
    <font>
      <sz val="10"/>
      <name val="Symbol"/>
      <family val="1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6" fillId="0" borderId="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Border="1" applyAlignment="1">
      <alignment/>
    </xf>
    <xf numFmtId="0" fontId="0" fillId="0" borderId="4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166" fontId="2" fillId="9" borderId="1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Fill="1" applyBorder="1" applyAlignment="1">
      <alignment/>
    </xf>
    <xf numFmtId="0" fontId="0" fillId="10" borderId="1" xfId="0" applyFill="1" applyBorder="1" applyAlignment="1">
      <alignment/>
    </xf>
    <xf numFmtId="0" fontId="0" fillId="11" borderId="1" xfId="0" applyFill="1" applyBorder="1" applyAlignment="1">
      <alignment/>
    </xf>
    <xf numFmtId="0" fontId="0" fillId="8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65</xdr:row>
      <xdr:rowOff>9525</xdr:rowOff>
    </xdr:from>
    <xdr:to>
      <xdr:col>4</xdr:col>
      <xdr:colOff>1076325</xdr:colOff>
      <xdr:row>102</xdr:row>
      <xdr:rowOff>19050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1115675"/>
          <a:ext cx="3267075" cy="600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03"/>
  <sheetViews>
    <sheetView tabSelected="1" zoomScale="75" zoomScaleNormal="75" workbookViewId="0" topLeftCell="R28">
      <selection activeCell="X48" sqref="X48"/>
    </sheetView>
  </sheetViews>
  <sheetFormatPr defaultColWidth="9.140625" defaultRowHeight="12.75"/>
  <cols>
    <col min="1" max="1" width="2.8515625" style="0" customWidth="1"/>
    <col min="2" max="2" width="2.140625" style="5" customWidth="1"/>
    <col min="3" max="3" width="32.140625" style="0" customWidth="1"/>
    <col min="4" max="4" width="2.57421875" style="0" customWidth="1"/>
    <col min="5" max="5" width="26.57421875" style="0" bestFit="1" customWidth="1"/>
    <col min="6" max="6" width="2.140625" style="0" customWidth="1"/>
    <col min="7" max="7" width="1.28515625" style="0" customWidth="1"/>
    <col min="10" max="10" width="10.28125" style="0" bestFit="1" customWidth="1"/>
    <col min="11" max="12" width="10.28125" style="0" customWidth="1"/>
    <col min="13" max="13" width="11.421875" style="0" customWidth="1"/>
    <col min="14" max="14" width="10.421875" style="0" bestFit="1" customWidth="1"/>
    <col min="15" max="31" width="10.421875" style="0" customWidth="1"/>
  </cols>
  <sheetData>
    <row r="2" ht="12.75">
      <c r="E2" s="5" t="s">
        <v>105</v>
      </c>
    </row>
    <row r="3" ht="13.5" thickBot="1"/>
    <row r="4" spans="3:5" ht="13.5" thickBot="1">
      <c r="C4" t="s">
        <v>2</v>
      </c>
      <c r="E4" s="1">
        <v>30</v>
      </c>
    </row>
    <row r="5" ht="13.5" thickBot="1"/>
    <row r="6" spans="3:5" ht="13.5" thickBot="1">
      <c r="C6" t="s">
        <v>29</v>
      </c>
      <c r="E6" s="14">
        <v>3</v>
      </c>
    </row>
    <row r="7" ht="13.5" thickBot="1">
      <c r="E7" s="14" t="s">
        <v>124</v>
      </c>
    </row>
    <row r="8" spans="3:5" ht="13.5" thickBot="1">
      <c r="C8" t="s">
        <v>30</v>
      </c>
      <c r="E8" s="14">
        <f>L101</f>
        <v>64</v>
      </c>
    </row>
    <row r="9" ht="13.5" thickBot="1">
      <c r="E9" s="14"/>
    </row>
    <row r="10" spans="3:5" ht="13.5" thickBot="1">
      <c r="C10" t="s">
        <v>31</v>
      </c>
      <c r="E10" s="14"/>
    </row>
    <row r="11" ht="13.5" thickBot="1"/>
    <row r="12" spans="3:5" ht="13.5" thickBot="1">
      <c r="C12" t="s">
        <v>32</v>
      </c>
      <c r="E12" s="15">
        <v>4</v>
      </c>
    </row>
    <row r="13" ht="13.5" thickBot="1">
      <c r="E13" s="15" t="s">
        <v>125</v>
      </c>
    </row>
    <row r="14" spans="3:5" ht="13.5" thickBot="1">
      <c r="C14" t="s">
        <v>33</v>
      </c>
      <c r="E14" s="15">
        <f>P101</f>
        <v>44</v>
      </c>
    </row>
    <row r="15" ht="13.5" thickBot="1">
      <c r="E15" s="2"/>
    </row>
    <row r="16" spans="3:5" ht="13.5" thickBot="1">
      <c r="C16" t="s">
        <v>34</v>
      </c>
      <c r="E16" s="16">
        <v>5</v>
      </c>
    </row>
    <row r="17" ht="13.5" thickBot="1">
      <c r="E17" s="16" t="s">
        <v>152</v>
      </c>
    </row>
    <row r="18" spans="3:5" ht="13.5" thickBot="1">
      <c r="C18" t="s">
        <v>36</v>
      </c>
      <c r="E18" s="16">
        <v>10</v>
      </c>
    </row>
    <row r="19" ht="13.5" thickBot="1">
      <c r="E19" s="2"/>
    </row>
    <row r="20" spans="3:5" ht="13.5" thickBot="1">
      <c r="C20" t="s">
        <v>57</v>
      </c>
      <c r="E20" s="20">
        <v>1</v>
      </c>
    </row>
    <row r="21" ht="13.5" thickBot="1">
      <c r="E21" s="20" t="s">
        <v>136</v>
      </c>
    </row>
    <row r="22" spans="3:5" ht="13.5" thickBot="1">
      <c r="C22" t="s">
        <v>58</v>
      </c>
      <c r="E22" s="20">
        <v>12</v>
      </c>
    </row>
    <row r="23" ht="13.5" thickBot="1">
      <c r="E23" s="2"/>
    </row>
    <row r="24" spans="3:5" ht="13.5" thickBot="1">
      <c r="C24" t="s">
        <v>59</v>
      </c>
      <c r="E24" s="21">
        <v>3</v>
      </c>
    </row>
    <row r="25" ht="13.5" thickBot="1">
      <c r="E25" s="21" t="s">
        <v>140</v>
      </c>
    </row>
    <row r="26" spans="3:5" ht="13.5" thickBot="1">
      <c r="C26" t="s">
        <v>60</v>
      </c>
      <c r="E26" s="21">
        <v>4</v>
      </c>
    </row>
    <row r="27" ht="13.5" thickBot="1">
      <c r="E27" s="22"/>
    </row>
    <row r="28" spans="3:5" ht="13.5" thickBot="1">
      <c r="C28" t="s">
        <v>61</v>
      </c>
      <c r="E28" s="23">
        <v>1</v>
      </c>
    </row>
    <row r="29" ht="13.5" thickBot="1">
      <c r="E29" s="23" t="s">
        <v>141</v>
      </c>
    </row>
    <row r="30" spans="3:5" ht="13.5" thickBot="1">
      <c r="C30" t="s">
        <v>62</v>
      </c>
      <c r="E30" s="23">
        <v>7</v>
      </c>
    </row>
    <row r="31" ht="13.5" thickBot="1">
      <c r="E31" s="36"/>
    </row>
    <row r="32" spans="3:5" ht="13.5" thickBot="1">
      <c r="C32" t="s">
        <v>142</v>
      </c>
      <c r="E32" s="37">
        <v>4</v>
      </c>
    </row>
    <row r="33" ht="13.5" thickBot="1">
      <c r="E33" s="37" t="s">
        <v>48</v>
      </c>
    </row>
    <row r="34" spans="3:5" ht="13.5" thickBot="1">
      <c r="C34" t="s">
        <v>143</v>
      </c>
      <c r="E34" s="37">
        <v>12</v>
      </c>
    </row>
    <row r="35" ht="13.5" thickBot="1">
      <c r="E35" s="4"/>
    </row>
    <row r="36" spans="3:5" ht="13.5" thickBot="1">
      <c r="C36" t="s">
        <v>146</v>
      </c>
      <c r="E36" s="24">
        <v>2</v>
      </c>
    </row>
    <row r="37" ht="13.5" thickBot="1">
      <c r="E37" s="24" t="s">
        <v>151</v>
      </c>
    </row>
    <row r="38" spans="3:5" ht="13.5" thickBot="1">
      <c r="C38" t="s">
        <v>147</v>
      </c>
      <c r="E38" s="39">
        <v>6</v>
      </c>
    </row>
    <row r="39" ht="13.5" thickBot="1">
      <c r="E39" s="4"/>
    </row>
    <row r="40" spans="3:5" ht="13.5" thickBot="1">
      <c r="C40" t="s">
        <v>148</v>
      </c>
      <c r="E40" s="38"/>
    </row>
    <row r="41" ht="13.5" thickBot="1">
      <c r="E41" s="38"/>
    </row>
    <row r="42" spans="3:5" ht="13.5" thickBot="1">
      <c r="C42" t="s">
        <v>149</v>
      </c>
      <c r="E42" s="38"/>
    </row>
    <row r="43" spans="1:33" ht="13.5" thickBot="1">
      <c r="A43" s="4"/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6" ht="13.5" thickBot="1">
      <c r="A44" s="2"/>
      <c r="B44" s="7"/>
      <c r="C44" s="2"/>
      <c r="D44" s="2"/>
      <c r="E44" s="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J44" s="31"/>
    </row>
    <row r="45" spans="3:8" ht="13.5" thickBot="1">
      <c r="C45" t="s">
        <v>1</v>
      </c>
      <c r="E45" s="3">
        <f>E4-E6</f>
        <v>27</v>
      </c>
      <c r="H45" t="s">
        <v>3</v>
      </c>
    </row>
    <row r="46" ht="13.5" thickBot="1"/>
    <row r="47" spans="3:5" ht="13.5" thickBot="1">
      <c r="C47" t="s">
        <v>37</v>
      </c>
      <c r="E47" s="1">
        <f>I99</f>
        <v>23</v>
      </c>
    </row>
    <row r="48" ht="13.5" thickBot="1"/>
    <row r="49" spans="3:8" ht="13.5" thickBot="1">
      <c r="C49" t="s">
        <v>38</v>
      </c>
      <c r="E49" s="1">
        <f>E6+E12</f>
        <v>7</v>
      </c>
      <c r="H49" t="s">
        <v>39</v>
      </c>
    </row>
    <row r="50" ht="13.5" thickBot="1">
      <c r="E50" s="2"/>
    </row>
    <row r="51" spans="3:8" ht="13.5" thickBot="1">
      <c r="C51" t="s">
        <v>40</v>
      </c>
      <c r="E51" s="1">
        <f>E8+E10+E14</f>
        <v>108</v>
      </c>
      <c r="H51" t="s">
        <v>41</v>
      </c>
    </row>
    <row r="52" ht="13.5" thickBot="1"/>
    <row r="53" spans="3:8" ht="13.5" thickBot="1">
      <c r="C53" t="s">
        <v>42</v>
      </c>
      <c r="E53" s="1">
        <f>(E16*E18)+(E20*E22)+(E24*E26)+(E28*E30)+(E32*E34)+(E36*E38)</f>
        <v>141</v>
      </c>
      <c r="H53" s="17" t="s">
        <v>43</v>
      </c>
    </row>
    <row r="54" ht="13.5" thickBot="1">
      <c r="S54" s="31"/>
    </row>
    <row r="55" spans="3:5" ht="13.5" thickBot="1">
      <c r="C55" t="s">
        <v>64</v>
      </c>
      <c r="E55" s="1">
        <v>0</v>
      </c>
    </row>
    <row r="56" ht="13.5" thickBot="1"/>
    <row r="57" spans="3:8" ht="13.5" thickBot="1">
      <c r="C57" t="s">
        <v>44</v>
      </c>
      <c r="E57" s="1">
        <f>E47+E51+E53+E55</f>
        <v>272</v>
      </c>
      <c r="H57" t="s">
        <v>45</v>
      </c>
    </row>
    <row r="58" ht="13.5" thickBot="1">
      <c r="E58" s="2"/>
    </row>
    <row r="59" spans="3:8" ht="13.5" thickBot="1">
      <c r="C59" t="s">
        <v>5</v>
      </c>
      <c r="E59" s="25">
        <f>(E47+E36+E24+E20+E16+E12+E8)/E4</f>
        <v>3.4</v>
      </c>
      <c r="H59" t="s">
        <v>25</v>
      </c>
    </row>
    <row r="60" ht="13.5" thickBot="1"/>
    <row r="61" spans="3:8" ht="13.5" thickBot="1">
      <c r="C61" t="s">
        <v>0</v>
      </c>
      <c r="E61" s="1">
        <f>E47+(2*E51)+(3*E53)+(4*E55)</f>
        <v>662</v>
      </c>
      <c r="H61" t="s">
        <v>46</v>
      </c>
    </row>
    <row r="62" ht="13.5" thickBot="1"/>
    <row r="63" spans="3:31" ht="13.5" thickBot="1">
      <c r="C63" t="s">
        <v>6</v>
      </c>
      <c r="E63" s="25">
        <f>E61/E57</f>
        <v>2.4338235294117645</v>
      </c>
      <c r="H63" t="s">
        <v>4</v>
      </c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2:33" s="2" customFormat="1" ht="12.75">
      <c r="B64" s="7"/>
      <c r="E64" s="18"/>
      <c r="I64" s="13"/>
      <c r="J64" s="13"/>
      <c r="K64" s="13"/>
      <c r="L64" s="13"/>
      <c r="M64" s="13"/>
      <c r="N64" s="13"/>
      <c r="O64" s="13"/>
      <c r="P64" s="13"/>
      <c r="Q64" s="13"/>
      <c r="R64" s="13" t="s">
        <v>85</v>
      </c>
      <c r="S64" s="13"/>
      <c r="T64" s="13"/>
      <c r="U64" s="13"/>
      <c r="V64" s="13" t="s">
        <v>63</v>
      </c>
      <c r="W64" s="13"/>
      <c r="X64" s="13" t="s">
        <v>137</v>
      </c>
      <c r="Y64" s="13"/>
      <c r="Z64" s="13"/>
      <c r="AA64" s="13" t="s">
        <v>150</v>
      </c>
      <c r="AB64" s="13"/>
      <c r="AC64" s="13" t="s">
        <v>138</v>
      </c>
      <c r="AD64" s="13"/>
      <c r="AE64" s="13"/>
      <c r="AF64" s="13" t="s">
        <v>139</v>
      </c>
      <c r="AG64" s="12"/>
    </row>
    <row r="65" spans="9:33" ht="12.75">
      <c r="I65" s="8"/>
      <c r="J65" s="9" t="s">
        <v>7</v>
      </c>
      <c r="K65" s="13" t="s">
        <v>7</v>
      </c>
      <c r="L65" s="13" t="s">
        <v>7</v>
      </c>
      <c r="M65" s="9" t="s">
        <v>7</v>
      </c>
      <c r="N65" s="13" t="s">
        <v>7</v>
      </c>
      <c r="O65" s="13" t="s">
        <v>7</v>
      </c>
      <c r="P65" s="13" t="s">
        <v>7</v>
      </c>
      <c r="Q65" s="9" t="s">
        <v>28</v>
      </c>
      <c r="R65" s="13" t="s">
        <v>28</v>
      </c>
      <c r="S65" s="13" t="s">
        <v>28</v>
      </c>
      <c r="T65" s="13" t="s">
        <v>28</v>
      </c>
      <c r="U65" s="13" t="s">
        <v>28</v>
      </c>
      <c r="V65" s="9" t="s">
        <v>28</v>
      </c>
      <c r="W65" s="9" t="s">
        <v>28</v>
      </c>
      <c r="X65" s="13" t="s">
        <v>28</v>
      </c>
      <c r="Y65" s="13" t="s">
        <v>28</v>
      </c>
      <c r="Z65" s="9" t="s">
        <v>28</v>
      </c>
      <c r="AA65" s="32" t="s">
        <v>28</v>
      </c>
      <c r="AB65" s="13" t="s">
        <v>28</v>
      </c>
      <c r="AC65" s="13" t="s">
        <v>28</v>
      </c>
      <c r="AD65" s="13" t="s">
        <v>28</v>
      </c>
      <c r="AE65" s="13" t="s">
        <v>28</v>
      </c>
      <c r="AF65" s="9" t="s">
        <v>28</v>
      </c>
      <c r="AG65" s="9"/>
    </row>
    <row r="66" spans="9:33" ht="12.75">
      <c r="I66" s="8" t="s">
        <v>8</v>
      </c>
      <c r="J66" s="9" t="s">
        <v>49</v>
      </c>
      <c r="K66" s="13" t="s">
        <v>73</v>
      </c>
      <c r="L66" s="13" t="s">
        <v>106</v>
      </c>
      <c r="M66" s="9" t="s">
        <v>23</v>
      </c>
      <c r="N66" s="13" t="s">
        <v>24</v>
      </c>
      <c r="O66" s="13" t="s">
        <v>88</v>
      </c>
      <c r="P66" s="13" t="s">
        <v>89</v>
      </c>
      <c r="Q66" s="9" t="s">
        <v>56</v>
      </c>
      <c r="R66" s="13" t="s">
        <v>35</v>
      </c>
      <c r="S66" s="13" t="s">
        <v>84</v>
      </c>
      <c r="T66" s="13" t="s">
        <v>126</v>
      </c>
      <c r="U66" s="13" t="s">
        <v>127</v>
      </c>
      <c r="V66" s="9" t="s">
        <v>136</v>
      </c>
      <c r="W66" s="9" t="s">
        <v>130</v>
      </c>
      <c r="X66" s="13" t="s">
        <v>131</v>
      </c>
      <c r="Y66" s="13" t="s">
        <v>132</v>
      </c>
      <c r="Z66" s="9" t="s">
        <v>144</v>
      </c>
      <c r="AA66" s="32" t="s">
        <v>145</v>
      </c>
      <c r="AB66" s="13" t="s">
        <v>23</v>
      </c>
      <c r="AC66" s="13" t="s">
        <v>24</v>
      </c>
      <c r="AD66" s="13" t="s">
        <v>88</v>
      </c>
      <c r="AE66" s="13" t="s">
        <v>89</v>
      </c>
      <c r="AF66" s="9" t="s">
        <v>48</v>
      </c>
      <c r="AG66" s="9"/>
    </row>
    <row r="67" spans="9:33" ht="12.75">
      <c r="I67" s="8"/>
      <c r="J67" s="10"/>
      <c r="K67" s="2"/>
      <c r="L67" s="2"/>
      <c r="M67" s="9"/>
      <c r="N67" s="13"/>
      <c r="O67" s="13"/>
      <c r="P67" s="13"/>
      <c r="Q67" s="9"/>
      <c r="R67" s="13"/>
      <c r="S67" s="13"/>
      <c r="T67" s="13"/>
      <c r="U67" s="13"/>
      <c r="V67" s="9"/>
      <c r="W67" s="9"/>
      <c r="X67" s="13"/>
      <c r="Y67" s="13"/>
      <c r="Z67" s="9"/>
      <c r="AA67" s="32"/>
      <c r="AB67" s="13"/>
      <c r="AC67" s="13"/>
      <c r="AD67" s="13"/>
      <c r="AE67" s="13"/>
      <c r="AF67" s="9"/>
      <c r="AG67" s="9"/>
    </row>
    <row r="68" spans="8:33" ht="12.75">
      <c r="H68" s="2">
        <v>1</v>
      </c>
      <c r="I68" s="8" t="s">
        <v>85</v>
      </c>
      <c r="J68" s="9" t="s">
        <v>108</v>
      </c>
      <c r="K68" s="13" t="s">
        <v>52</v>
      </c>
      <c r="L68" s="8" t="s">
        <v>107</v>
      </c>
      <c r="M68" s="9">
        <v>0</v>
      </c>
      <c r="N68" s="13">
        <v>0</v>
      </c>
      <c r="O68" s="28">
        <v>0</v>
      </c>
      <c r="P68" s="3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9">
        <v>0</v>
      </c>
      <c r="W68" s="9">
        <v>0</v>
      </c>
      <c r="X68" s="13">
        <v>0</v>
      </c>
      <c r="Y68" s="13">
        <v>0</v>
      </c>
      <c r="Z68" s="9">
        <v>0</v>
      </c>
      <c r="AA68" s="32">
        <v>0</v>
      </c>
      <c r="AB68" s="13" t="s">
        <v>134</v>
      </c>
      <c r="AC68" s="13" t="s">
        <v>133</v>
      </c>
      <c r="AD68" s="13" t="s">
        <v>134</v>
      </c>
      <c r="AE68" s="13" t="s">
        <v>134</v>
      </c>
      <c r="AF68" s="9">
        <v>0</v>
      </c>
      <c r="AG68" s="9"/>
    </row>
    <row r="69" spans="8:33" ht="12.75">
      <c r="H69" s="2">
        <v>2</v>
      </c>
      <c r="I69" s="8" t="s">
        <v>63</v>
      </c>
      <c r="J69" s="19" t="s">
        <v>109</v>
      </c>
      <c r="K69" s="13" t="s">
        <v>53</v>
      </c>
      <c r="L69" s="12" t="s">
        <v>97</v>
      </c>
      <c r="M69" s="9">
        <v>1</v>
      </c>
      <c r="N69" s="13">
        <v>1</v>
      </c>
      <c r="O69" s="13">
        <v>1</v>
      </c>
      <c r="P69" s="32">
        <v>1</v>
      </c>
      <c r="Q69" s="13">
        <v>1</v>
      </c>
      <c r="R69" s="13">
        <v>1</v>
      </c>
      <c r="S69" s="13">
        <v>1</v>
      </c>
      <c r="T69" s="13">
        <v>1</v>
      </c>
      <c r="U69" s="13">
        <v>1</v>
      </c>
      <c r="V69" s="9">
        <v>1</v>
      </c>
      <c r="W69" s="9">
        <v>1</v>
      </c>
      <c r="X69" s="13">
        <v>1</v>
      </c>
      <c r="Y69" s="13">
        <v>1</v>
      </c>
      <c r="Z69" s="9">
        <v>1</v>
      </c>
      <c r="AA69" s="32">
        <v>1</v>
      </c>
      <c r="AB69" s="13" t="s">
        <v>135</v>
      </c>
      <c r="AC69" s="13" t="s">
        <v>134</v>
      </c>
      <c r="AD69" s="13"/>
      <c r="AE69" s="13"/>
      <c r="AF69" s="9">
        <v>1</v>
      </c>
      <c r="AG69" s="9"/>
    </row>
    <row r="70" spans="8:33" ht="12.75">
      <c r="H70" s="2">
        <v>3</v>
      </c>
      <c r="I70" s="8" t="s">
        <v>10</v>
      </c>
      <c r="J70" s="9" t="s">
        <v>50</v>
      </c>
      <c r="K70" s="13" t="s">
        <v>54</v>
      </c>
      <c r="L70" s="12" t="s">
        <v>118</v>
      </c>
      <c r="M70" s="9">
        <v>2</v>
      </c>
      <c r="N70" s="13">
        <v>2</v>
      </c>
      <c r="O70" s="13">
        <v>2</v>
      </c>
      <c r="P70" s="32">
        <v>2</v>
      </c>
      <c r="Q70" s="13">
        <v>2</v>
      </c>
      <c r="R70" s="13">
        <v>2</v>
      </c>
      <c r="S70" s="13">
        <v>2</v>
      </c>
      <c r="T70" s="13">
        <v>2</v>
      </c>
      <c r="U70" s="13">
        <v>2</v>
      </c>
      <c r="V70" s="9">
        <v>2</v>
      </c>
      <c r="W70" s="9">
        <v>2</v>
      </c>
      <c r="X70" s="13">
        <v>2</v>
      </c>
      <c r="Y70" s="13">
        <v>2</v>
      </c>
      <c r="Z70" s="9">
        <v>2</v>
      </c>
      <c r="AA70" s="32">
        <v>2</v>
      </c>
      <c r="AB70" s="13"/>
      <c r="AC70" s="13" t="s">
        <v>135</v>
      </c>
      <c r="AD70" s="13"/>
      <c r="AE70" s="13"/>
      <c r="AF70" s="9">
        <v>2</v>
      </c>
      <c r="AG70" s="9"/>
    </row>
    <row r="71" spans="8:33" ht="12.75">
      <c r="H71" s="2">
        <v>4</v>
      </c>
      <c r="I71" s="8" t="s">
        <v>11</v>
      </c>
      <c r="J71" s="9" t="s">
        <v>91</v>
      </c>
      <c r="K71" s="13" t="s">
        <v>22</v>
      </c>
      <c r="L71" s="13" t="s">
        <v>119</v>
      </c>
      <c r="M71" s="9">
        <v>3</v>
      </c>
      <c r="N71" s="13">
        <v>3</v>
      </c>
      <c r="O71" s="13">
        <v>3</v>
      </c>
      <c r="P71" s="32">
        <v>3</v>
      </c>
      <c r="Q71" s="13">
        <v>3</v>
      </c>
      <c r="R71" s="13">
        <v>3</v>
      </c>
      <c r="S71" s="13">
        <v>3</v>
      </c>
      <c r="T71" s="13">
        <v>3</v>
      </c>
      <c r="U71" s="13">
        <v>3</v>
      </c>
      <c r="V71" s="9">
        <v>3</v>
      </c>
      <c r="W71" s="9">
        <v>3</v>
      </c>
      <c r="X71" s="13">
        <v>3</v>
      </c>
      <c r="Y71" s="13">
        <v>3</v>
      </c>
      <c r="Z71" s="9">
        <v>3</v>
      </c>
      <c r="AA71" s="32">
        <v>3</v>
      </c>
      <c r="AB71" s="13"/>
      <c r="AC71" s="13"/>
      <c r="AD71" s="13"/>
      <c r="AE71" s="13"/>
      <c r="AF71" s="9">
        <v>3</v>
      </c>
      <c r="AG71" s="9"/>
    </row>
    <row r="72" spans="8:33" ht="12.75">
      <c r="H72" s="2">
        <v>5</v>
      </c>
      <c r="I72" s="8" t="s">
        <v>12</v>
      </c>
      <c r="J72" s="9" t="s">
        <v>51</v>
      </c>
      <c r="K72" s="12" t="s">
        <v>113</v>
      </c>
      <c r="L72" s="8" t="s">
        <v>96</v>
      </c>
      <c r="M72" s="9">
        <v>4</v>
      </c>
      <c r="N72" s="13">
        <v>4</v>
      </c>
      <c r="O72" s="13">
        <v>4</v>
      </c>
      <c r="P72" s="32">
        <v>4</v>
      </c>
      <c r="Q72" s="13">
        <v>4</v>
      </c>
      <c r="R72" s="13">
        <v>4</v>
      </c>
      <c r="S72" s="13">
        <v>4</v>
      </c>
      <c r="T72" s="13">
        <v>4</v>
      </c>
      <c r="U72" s="13">
        <v>4</v>
      </c>
      <c r="V72" s="9">
        <v>4</v>
      </c>
      <c r="W72" s="9"/>
      <c r="X72" s="13"/>
      <c r="Y72" s="13"/>
      <c r="Z72" s="9" t="s">
        <v>85</v>
      </c>
      <c r="AA72" s="32" t="s">
        <v>85</v>
      </c>
      <c r="AB72" s="13"/>
      <c r="AC72" s="13"/>
      <c r="AD72" s="13"/>
      <c r="AE72" s="13"/>
      <c r="AF72" s="9">
        <v>4</v>
      </c>
      <c r="AG72" s="9"/>
    </row>
    <row r="73" spans="8:33" ht="12.75">
      <c r="H73" s="2">
        <v>6</v>
      </c>
      <c r="I73" s="8" t="s">
        <v>13</v>
      </c>
      <c r="J73" s="19" t="s">
        <v>110</v>
      </c>
      <c r="K73" s="12" t="s">
        <v>114</v>
      </c>
      <c r="L73" s="8" t="s">
        <v>86</v>
      </c>
      <c r="M73" s="9">
        <v>5</v>
      </c>
      <c r="N73" s="13">
        <v>5</v>
      </c>
      <c r="O73" s="13">
        <v>5</v>
      </c>
      <c r="P73" s="32">
        <v>5</v>
      </c>
      <c r="Q73" s="13">
        <v>5</v>
      </c>
      <c r="R73" s="13">
        <v>5</v>
      </c>
      <c r="S73" s="13">
        <v>5</v>
      </c>
      <c r="T73" s="13">
        <v>5</v>
      </c>
      <c r="U73" s="13">
        <v>5</v>
      </c>
      <c r="V73" s="9">
        <v>5</v>
      </c>
      <c r="W73" s="9"/>
      <c r="X73" s="13"/>
      <c r="Y73" s="13"/>
      <c r="Z73" s="9" t="s">
        <v>63</v>
      </c>
      <c r="AA73" s="32" t="s">
        <v>63</v>
      </c>
      <c r="AB73" s="13"/>
      <c r="AC73" s="13"/>
      <c r="AD73" s="13"/>
      <c r="AE73" s="13"/>
      <c r="AF73" s="9">
        <v>5</v>
      </c>
      <c r="AG73" s="9"/>
    </row>
    <row r="74" spans="8:33" ht="12.75">
      <c r="H74" s="2">
        <v>7</v>
      </c>
      <c r="I74" s="8" t="s">
        <v>15</v>
      </c>
      <c r="J74" s="19" t="s">
        <v>92</v>
      </c>
      <c r="K74" s="12" t="s">
        <v>115</v>
      </c>
      <c r="L74" s="12" t="s">
        <v>67</v>
      </c>
      <c r="M74" s="9">
        <v>6</v>
      </c>
      <c r="N74" s="13">
        <v>6</v>
      </c>
      <c r="O74" s="13">
        <v>6</v>
      </c>
      <c r="P74" s="32">
        <v>6</v>
      </c>
      <c r="Q74" s="13">
        <v>6</v>
      </c>
      <c r="R74" s="13">
        <v>6</v>
      </c>
      <c r="S74" s="13">
        <v>6</v>
      </c>
      <c r="T74" s="13">
        <v>6</v>
      </c>
      <c r="U74" s="13">
        <v>6</v>
      </c>
      <c r="V74" s="9">
        <v>6</v>
      </c>
      <c r="W74" s="9"/>
      <c r="X74" s="13"/>
      <c r="Y74" s="13"/>
      <c r="Z74" s="9"/>
      <c r="AA74" s="32"/>
      <c r="AB74" s="13"/>
      <c r="AC74" s="13"/>
      <c r="AD74" s="13"/>
      <c r="AE74" s="13"/>
      <c r="AF74" s="9">
        <v>6</v>
      </c>
      <c r="AG74" s="9"/>
    </row>
    <row r="75" spans="8:33" ht="12.75">
      <c r="H75">
        <v>8</v>
      </c>
      <c r="I75" s="12" t="s">
        <v>16</v>
      </c>
      <c r="J75" s="9" t="s">
        <v>68</v>
      </c>
      <c r="K75" s="12" t="s">
        <v>101</v>
      </c>
      <c r="L75" s="12" t="s">
        <v>98</v>
      </c>
      <c r="M75" s="9">
        <v>7</v>
      </c>
      <c r="N75" s="13">
        <v>7</v>
      </c>
      <c r="O75" s="13">
        <v>7</v>
      </c>
      <c r="P75" s="32">
        <v>7</v>
      </c>
      <c r="Q75" s="13">
        <v>7</v>
      </c>
      <c r="R75" s="13">
        <v>7</v>
      </c>
      <c r="S75" s="13">
        <v>7</v>
      </c>
      <c r="T75" s="13">
        <v>7</v>
      </c>
      <c r="U75" s="13">
        <v>7</v>
      </c>
      <c r="V75" s="9">
        <v>7</v>
      </c>
      <c r="W75" s="9"/>
      <c r="X75" s="13"/>
      <c r="Y75" s="13"/>
      <c r="Z75" s="9"/>
      <c r="AA75" s="32"/>
      <c r="AB75" s="13"/>
      <c r="AC75" s="13"/>
      <c r="AD75" s="13"/>
      <c r="AE75" s="13"/>
      <c r="AF75" s="9">
        <v>7</v>
      </c>
      <c r="AG75" s="9"/>
    </row>
    <row r="76" spans="8:33" ht="12.75">
      <c r="H76">
        <v>9</v>
      </c>
      <c r="I76" s="8">
        <v>7</v>
      </c>
      <c r="J76" s="9" t="s">
        <v>69</v>
      </c>
      <c r="K76" s="13" t="s">
        <v>79</v>
      </c>
      <c r="L76" s="12" t="s">
        <v>99</v>
      </c>
      <c r="M76" s="9">
        <v>8</v>
      </c>
      <c r="N76" s="13">
        <v>8</v>
      </c>
      <c r="O76" s="13">
        <v>8</v>
      </c>
      <c r="P76" s="32">
        <v>8</v>
      </c>
      <c r="Q76" s="13">
        <v>8</v>
      </c>
      <c r="R76" s="13">
        <v>8</v>
      </c>
      <c r="S76" s="13">
        <v>8</v>
      </c>
      <c r="T76" s="13">
        <v>8</v>
      </c>
      <c r="U76" s="13">
        <v>8</v>
      </c>
      <c r="V76" s="9">
        <v>8</v>
      </c>
      <c r="W76" s="9"/>
      <c r="X76" s="13"/>
      <c r="Y76" s="13"/>
      <c r="Z76" s="9"/>
      <c r="AA76" s="32"/>
      <c r="AB76" s="13"/>
      <c r="AC76" s="13"/>
      <c r="AD76" s="13"/>
      <c r="AE76" s="13"/>
      <c r="AF76" s="9">
        <v>8</v>
      </c>
      <c r="AG76" s="9"/>
    </row>
    <row r="77" spans="8:33" ht="12.75">
      <c r="H77">
        <v>10</v>
      </c>
      <c r="I77" s="8">
        <v>8</v>
      </c>
      <c r="J77" s="19" t="s">
        <v>70</v>
      </c>
      <c r="K77" s="13" t="s">
        <v>71</v>
      </c>
      <c r="L77" s="12" t="s">
        <v>100</v>
      </c>
      <c r="M77" s="9">
        <v>9</v>
      </c>
      <c r="N77" s="12">
        <v>9</v>
      </c>
      <c r="O77" s="12">
        <v>9</v>
      </c>
      <c r="P77" s="34">
        <v>9</v>
      </c>
      <c r="Q77" s="13">
        <v>9</v>
      </c>
      <c r="R77" s="13">
        <v>9</v>
      </c>
      <c r="S77" s="13">
        <v>9</v>
      </c>
      <c r="T77" s="13">
        <v>9</v>
      </c>
      <c r="U77" s="13">
        <v>9</v>
      </c>
      <c r="V77" s="9">
        <v>9</v>
      </c>
      <c r="W77" s="9"/>
      <c r="X77" s="13"/>
      <c r="Y77" s="13"/>
      <c r="Z77" s="9"/>
      <c r="AA77" s="32"/>
      <c r="AB77" s="13"/>
      <c r="AC77" s="13"/>
      <c r="AD77" s="13"/>
      <c r="AE77" s="13"/>
      <c r="AF77" s="9">
        <v>9</v>
      </c>
      <c r="AG77" s="9"/>
    </row>
    <row r="78" spans="8:33" ht="12.75">
      <c r="H78">
        <v>11</v>
      </c>
      <c r="I78" s="8">
        <v>9</v>
      </c>
      <c r="J78" s="19" t="s">
        <v>93</v>
      </c>
      <c r="K78" s="13" t="s">
        <v>72</v>
      </c>
      <c r="L78" s="30" t="s">
        <v>47</v>
      </c>
      <c r="M78" s="9"/>
      <c r="N78" s="13"/>
      <c r="O78" s="13" t="s">
        <v>85</v>
      </c>
      <c r="P78" s="32" t="s">
        <v>85</v>
      </c>
      <c r="Q78" s="13"/>
      <c r="R78" s="13"/>
      <c r="S78" s="13"/>
      <c r="T78" s="13"/>
      <c r="U78" s="13"/>
      <c r="V78" s="9" t="s">
        <v>85</v>
      </c>
      <c r="W78" s="9"/>
      <c r="X78" s="13"/>
      <c r="Y78" s="13"/>
      <c r="Z78" s="9"/>
      <c r="AA78" s="32"/>
      <c r="AB78" s="13"/>
      <c r="AC78" s="13"/>
      <c r="AD78" s="13"/>
      <c r="AE78" s="13"/>
      <c r="AF78" s="9" t="s">
        <v>128</v>
      </c>
      <c r="AG78" s="9"/>
    </row>
    <row r="79" spans="8:33" ht="12.75">
      <c r="H79">
        <v>12</v>
      </c>
      <c r="I79" s="8" t="s">
        <v>17</v>
      </c>
      <c r="J79" s="9" t="s">
        <v>111</v>
      </c>
      <c r="K79" s="12" t="s">
        <v>102</v>
      </c>
      <c r="L79" s="27" t="s">
        <v>120</v>
      </c>
      <c r="M79" s="9"/>
      <c r="N79" s="13"/>
      <c r="O79" s="13" t="s">
        <v>63</v>
      </c>
      <c r="P79" s="32" t="s">
        <v>63</v>
      </c>
      <c r="Q79" s="13"/>
      <c r="R79" s="13"/>
      <c r="S79" s="13"/>
      <c r="T79" s="13"/>
      <c r="U79" s="13"/>
      <c r="V79" s="9" t="s">
        <v>63</v>
      </c>
      <c r="W79" s="9"/>
      <c r="X79" s="13"/>
      <c r="Y79" s="13"/>
      <c r="Z79" s="9"/>
      <c r="AA79" s="32"/>
      <c r="AB79" s="13"/>
      <c r="AC79" s="13"/>
      <c r="AD79" s="13"/>
      <c r="AE79" s="13"/>
      <c r="AF79" s="35" t="s">
        <v>129</v>
      </c>
      <c r="AG79" s="9"/>
    </row>
    <row r="80" spans="8:33" ht="12.75">
      <c r="H80">
        <v>13</v>
      </c>
      <c r="I80" s="8">
        <v>4</v>
      </c>
      <c r="J80" s="19" t="s">
        <v>112</v>
      </c>
      <c r="K80" s="13" t="s">
        <v>116</v>
      </c>
      <c r="L80" s="12" t="s">
        <v>77</v>
      </c>
      <c r="M80" s="9"/>
      <c r="N80" s="13"/>
      <c r="O80" s="13"/>
      <c r="P80" s="32"/>
      <c r="Q80" s="13"/>
      <c r="R80" s="13"/>
      <c r="S80" s="13"/>
      <c r="T80" s="13"/>
      <c r="U80" s="13"/>
      <c r="V80" s="9"/>
      <c r="W80" s="9"/>
      <c r="X80" s="13"/>
      <c r="Y80" s="13"/>
      <c r="Z80" s="9"/>
      <c r="AA80" s="32"/>
      <c r="AB80" s="13"/>
      <c r="AC80" s="13"/>
      <c r="AD80" s="13"/>
      <c r="AE80" s="13"/>
      <c r="AF80" s="9"/>
      <c r="AG80" s="9"/>
    </row>
    <row r="81" spans="8:33" ht="12.75">
      <c r="H81">
        <v>14</v>
      </c>
      <c r="I81" s="8">
        <v>5</v>
      </c>
      <c r="J81" s="19" t="s">
        <v>80</v>
      </c>
      <c r="K81" s="12" t="s">
        <v>117</v>
      </c>
      <c r="L81" s="12" t="s">
        <v>82</v>
      </c>
      <c r="M81" s="9"/>
      <c r="N81" s="13"/>
      <c r="O81" s="13"/>
      <c r="P81" s="32"/>
      <c r="Q81" s="13"/>
      <c r="R81" s="13"/>
      <c r="S81" s="13"/>
      <c r="T81" s="13"/>
      <c r="U81" s="13"/>
      <c r="V81" s="9"/>
      <c r="W81" s="9"/>
      <c r="X81" s="13"/>
      <c r="Y81" s="13"/>
      <c r="Z81" s="9"/>
      <c r="AA81" s="32"/>
      <c r="AB81" s="13"/>
      <c r="AC81" s="13"/>
      <c r="AD81" s="13"/>
      <c r="AE81" s="13"/>
      <c r="AF81" s="9"/>
      <c r="AG81" s="9"/>
    </row>
    <row r="82" spans="8:33" ht="12.75">
      <c r="H82">
        <v>15</v>
      </c>
      <c r="I82" s="8">
        <v>6</v>
      </c>
      <c r="J82" s="19" t="s">
        <v>94</v>
      </c>
      <c r="K82" s="12" t="s">
        <v>83</v>
      </c>
      <c r="L82" s="12" t="s">
        <v>75</v>
      </c>
      <c r="M82" s="9"/>
      <c r="N82" s="13"/>
      <c r="O82" s="13"/>
      <c r="P82" s="13"/>
      <c r="Q82" s="9"/>
      <c r="R82" s="13"/>
      <c r="S82" s="13"/>
      <c r="T82" s="13"/>
      <c r="U82" s="13"/>
      <c r="V82" s="9"/>
      <c r="W82" s="9"/>
      <c r="X82" s="13"/>
      <c r="Y82" s="13"/>
      <c r="Z82" s="9"/>
      <c r="AA82" s="32"/>
      <c r="AB82" s="13"/>
      <c r="AC82" s="13"/>
      <c r="AD82" s="13"/>
      <c r="AE82" s="13"/>
      <c r="AF82" s="9"/>
      <c r="AG82" s="9"/>
    </row>
    <row r="83" spans="8:33" ht="12.75">
      <c r="H83">
        <v>16</v>
      </c>
      <c r="I83" s="8" t="s">
        <v>18</v>
      </c>
      <c r="J83" s="19" t="s">
        <v>65</v>
      </c>
      <c r="K83" s="13" t="s">
        <v>103</v>
      </c>
      <c r="L83" s="12" t="s">
        <v>90</v>
      </c>
      <c r="M83" s="9"/>
      <c r="N83" s="13"/>
      <c r="O83" s="13"/>
      <c r="P83" s="13"/>
      <c r="Q83" s="9"/>
      <c r="R83" s="13"/>
      <c r="S83" s="13"/>
      <c r="T83" s="13"/>
      <c r="U83" s="13"/>
      <c r="V83" s="9"/>
      <c r="W83" s="9"/>
      <c r="X83" s="13"/>
      <c r="Y83" s="13"/>
      <c r="Z83" s="9"/>
      <c r="AA83" s="32"/>
      <c r="AB83" s="13"/>
      <c r="AC83" s="13"/>
      <c r="AD83" s="13"/>
      <c r="AE83" s="13"/>
      <c r="AF83" s="9"/>
      <c r="AG83" s="9"/>
    </row>
    <row r="84" spans="8:33" ht="12.75">
      <c r="H84">
        <v>17</v>
      </c>
      <c r="I84" s="13">
        <v>1</v>
      </c>
      <c r="J84" s="19" t="s">
        <v>66</v>
      </c>
      <c r="K84" s="13" t="s">
        <v>21</v>
      </c>
      <c r="L84" s="12" t="s">
        <v>76</v>
      </c>
      <c r="M84" s="9"/>
      <c r="N84" s="13"/>
      <c r="O84" s="13"/>
      <c r="P84" s="13"/>
      <c r="Q84" s="9"/>
      <c r="R84" s="13"/>
      <c r="S84" s="13"/>
      <c r="T84" s="13"/>
      <c r="U84" s="13"/>
      <c r="V84" s="9"/>
      <c r="W84" s="9"/>
      <c r="X84" s="13"/>
      <c r="Y84" s="13"/>
      <c r="Z84" s="9"/>
      <c r="AA84" s="32"/>
      <c r="AB84" s="13"/>
      <c r="AC84" s="13"/>
      <c r="AD84" s="13"/>
      <c r="AE84" s="13"/>
      <c r="AF84" s="9"/>
      <c r="AG84" s="9"/>
    </row>
    <row r="85" spans="8:33" ht="12.75">
      <c r="H85">
        <v>18</v>
      </c>
      <c r="I85" s="8">
        <v>2</v>
      </c>
      <c r="J85" s="11" t="s">
        <v>14</v>
      </c>
      <c r="K85" s="13" t="s">
        <v>27</v>
      </c>
      <c r="L85" s="12" t="s">
        <v>121</v>
      </c>
      <c r="M85" s="9"/>
      <c r="N85" s="13"/>
      <c r="O85" s="13"/>
      <c r="P85" s="13"/>
      <c r="Q85" s="9"/>
      <c r="R85" s="13"/>
      <c r="S85" s="13"/>
      <c r="T85" s="13"/>
      <c r="U85" s="13"/>
      <c r="V85" s="9"/>
      <c r="W85" s="9"/>
      <c r="X85" s="13"/>
      <c r="Y85" s="13"/>
      <c r="Z85" s="9"/>
      <c r="AA85" s="32"/>
      <c r="AB85" s="13"/>
      <c r="AC85" s="13"/>
      <c r="AD85" s="13"/>
      <c r="AE85" s="13"/>
      <c r="AF85" s="9"/>
      <c r="AG85" s="9"/>
    </row>
    <row r="86" spans="8:33" ht="12.75">
      <c r="H86">
        <v>19</v>
      </c>
      <c r="I86" s="13">
        <v>3</v>
      </c>
      <c r="J86" s="19" t="s">
        <v>95</v>
      </c>
      <c r="K86" s="29" t="s">
        <v>81</v>
      </c>
      <c r="L86" s="13" t="s">
        <v>9</v>
      </c>
      <c r="M86" s="9"/>
      <c r="N86" s="13"/>
      <c r="O86" s="13"/>
      <c r="P86" s="13"/>
      <c r="Q86" s="9"/>
      <c r="R86" s="13"/>
      <c r="S86" s="13"/>
      <c r="T86" s="13"/>
      <c r="U86" s="13"/>
      <c r="V86" s="9"/>
      <c r="W86" s="9"/>
      <c r="X86" s="13"/>
      <c r="Y86" s="13"/>
      <c r="Z86" s="9"/>
      <c r="AA86" s="32"/>
      <c r="AB86" s="13"/>
      <c r="AC86" s="13"/>
      <c r="AD86" s="13"/>
      <c r="AE86" s="13"/>
      <c r="AF86" s="9"/>
      <c r="AG86" s="9"/>
    </row>
    <row r="87" spans="8:33" ht="12.75">
      <c r="H87">
        <v>20</v>
      </c>
      <c r="I87" s="8" t="s">
        <v>19</v>
      </c>
      <c r="J87" s="11" t="s">
        <v>74</v>
      </c>
      <c r="K87" s="12" t="s">
        <v>104</v>
      </c>
      <c r="L87" s="13" t="s">
        <v>26</v>
      </c>
      <c r="M87" s="9"/>
      <c r="N87" s="13"/>
      <c r="O87" s="13"/>
      <c r="P87" s="13"/>
      <c r="Q87" s="9"/>
      <c r="R87" s="13"/>
      <c r="S87" s="13"/>
      <c r="T87" s="13"/>
      <c r="U87" s="13"/>
      <c r="V87" s="9"/>
      <c r="W87" s="9"/>
      <c r="X87" s="13"/>
      <c r="Y87" s="13"/>
      <c r="Z87" s="9"/>
      <c r="AA87" s="32"/>
      <c r="AB87" s="13"/>
      <c r="AC87" s="13"/>
      <c r="AD87" s="13"/>
      <c r="AE87" s="13"/>
      <c r="AF87" s="9"/>
      <c r="AG87" s="9"/>
    </row>
    <row r="88" spans="8:33" ht="12.75">
      <c r="H88">
        <v>21</v>
      </c>
      <c r="I88" s="13">
        <v>0</v>
      </c>
      <c r="J88" s="10"/>
      <c r="K88" s="26" t="s">
        <v>78</v>
      </c>
      <c r="L88" s="12" t="s">
        <v>122</v>
      </c>
      <c r="M88" s="9"/>
      <c r="N88" s="13"/>
      <c r="O88" s="13"/>
      <c r="P88" s="13"/>
      <c r="Q88" s="9"/>
      <c r="R88" s="13"/>
      <c r="S88" s="13"/>
      <c r="T88" s="13"/>
      <c r="U88" s="13"/>
      <c r="V88" s="9"/>
      <c r="W88" s="9"/>
      <c r="X88" s="13"/>
      <c r="Y88" s="13"/>
      <c r="Z88" s="9"/>
      <c r="AA88" s="32"/>
      <c r="AB88" s="13"/>
      <c r="AC88" s="13"/>
      <c r="AD88" s="13"/>
      <c r="AE88" s="13"/>
      <c r="AF88" s="9"/>
      <c r="AG88" s="9"/>
    </row>
    <row r="89" spans="8:33" ht="12.75">
      <c r="H89">
        <v>22</v>
      </c>
      <c r="I89" s="8" t="s">
        <v>20</v>
      </c>
      <c r="J89" s="10"/>
      <c r="K89" s="2"/>
      <c r="L89" s="26" t="s">
        <v>55</v>
      </c>
      <c r="M89" s="9"/>
      <c r="N89" s="13"/>
      <c r="O89" s="13"/>
      <c r="P89" s="13"/>
      <c r="Q89" s="9"/>
      <c r="R89" s="13"/>
      <c r="S89" s="13"/>
      <c r="T89" s="13"/>
      <c r="U89" s="13"/>
      <c r="V89" s="9"/>
      <c r="W89" s="9"/>
      <c r="X89" s="13"/>
      <c r="Y89" s="13"/>
      <c r="Z89" s="9"/>
      <c r="AA89" s="32"/>
      <c r="AB89" s="13"/>
      <c r="AC89" s="13"/>
      <c r="AD89" s="13"/>
      <c r="AE89" s="13"/>
      <c r="AF89" s="9"/>
      <c r="AG89" s="9"/>
    </row>
    <row r="90" spans="8:33" ht="12.75">
      <c r="H90">
        <v>23</v>
      </c>
      <c r="I90" s="13" t="s">
        <v>87</v>
      </c>
      <c r="J90" s="10"/>
      <c r="K90" s="2"/>
      <c r="L90" s="12" t="s">
        <v>123</v>
      </c>
      <c r="M90" s="9"/>
      <c r="N90" s="13"/>
      <c r="O90" s="13"/>
      <c r="P90" s="13"/>
      <c r="Q90" s="9"/>
      <c r="R90" s="13"/>
      <c r="S90" s="13"/>
      <c r="T90" s="13"/>
      <c r="U90" s="13"/>
      <c r="V90" s="9"/>
      <c r="W90" s="9"/>
      <c r="X90" s="13"/>
      <c r="Y90" s="13"/>
      <c r="Z90" s="9"/>
      <c r="AA90" s="32"/>
      <c r="AB90" s="13"/>
      <c r="AC90" s="13"/>
      <c r="AD90" s="13"/>
      <c r="AE90" s="13"/>
      <c r="AF90" s="9"/>
      <c r="AG90" s="9"/>
    </row>
    <row r="91" spans="8:33" ht="12.75">
      <c r="H91">
        <v>24</v>
      </c>
      <c r="J91" s="10"/>
      <c r="K91" s="2"/>
      <c r="M91" s="9"/>
      <c r="N91" s="13"/>
      <c r="O91" s="13"/>
      <c r="P91" s="13"/>
      <c r="Q91" s="9"/>
      <c r="R91" s="13"/>
      <c r="S91" s="13"/>
      <c r="T91" s="13"/>
      <c r="U91" s="13"/>
      <c r="V91" s="9"/>
      <c r="W91" s="9"/>
      <c r="X91" s="13"/>
      <c r="Y91" s="13"/>
      <c r="Z91" s="9"/>
      <c r="AA91" s="32"/>
      <c r="AB91" s="13"/>
      <c r="AC91" s="13"/>
      <c r="AD91" s="13"/>
      <c r="AE91" s="13"/>
      <c r="AF91" s="9"/>
      <c r="AG91" s="9"/>
    </row>
    <row r="92" spans="8:33" ht="12.75">
      <c r="H92">
        <v>25</v>
      </c>
      <c r="J92" s="10"/>
      <c r="K92" s="2"/>
      <c r="M92" s="9"/>
      <c r="N92" s="13"/>
      <c r="O92" s="13"/>
      <c r="P92" s="13"/>
      <c r="Q92" s="9"/>
      <c r="R92" s="13"/>
      <c r="S92" s="13"/>
      <c r="T92" s="13"/>
      <c r="U92" s="13"/>
      <c r="V92" s="9"/>
      <c r="W92" s="9"/>
      <c r="X92" s="13"/>
      <c r="Y92" s="13"/>
      <c r="Z92" s="9"/>
      <c r="AA92" s="32"/>
      <c r="AB92" s="13"/>
      <c r="AC92" s="13"/>
      <c r="AD92" s="13"/>
      <c r="AE92" s="13"/>
      <c r="AF92" s="9"/>
      <c r="AG92" s="9"/>
    </row>
    <row r="93" spans="8:33" ht="12.75">
      <c r="H93">
        <v>26</v>
      </c>
      <c r="I93" s="2"/>
      <c r="J93" s="10"/>
      <c r="K93" s="2"/>
      <c r="M93" s="9"/>
      <c r="N93" s="13"/>
      <c r="O93" s="13"/>
      <c r="P93" s="13"/>
      <c r="Q93" s="9"/>
      <c r="R93" s="13"/>
      <c r="S93" s="13"/>
      <c r="T93" s="13"/>
      <c r="U93" s="13"/>
      <c r="V93" s="9"/>
      <c r="W93" s="9"/>
      <c r="X93" s="13"/>
      <c r="Y93" s="13"/>
      <c r="Z93" s="9"/>
      <c r="AA93" s="32"/>
      <c r="AB93" s="13"/>
      <c r="AC93" s="13"/>
      <c r="AD93" s="13"/>
      <c r="AE93" s="13"/>
      <c r="AF93" s="9"/>
      <c r="AG93" s="9"/>
    </row>
    <row r="94" spans="8:33" ht="12.75">
      <c r="H94">
        <v>27</v>
      </c>
      <c r="I94" s="2"/>
      <c r="J94" s="10"/>
      <c r="K94" s="2"/>
      <c r="L94" s="13"/>
      <c r="M94" s="9"/>
      <c r="N94" s="13"/>
      <c r="O94" s="13"/>
      <c r="P94" s="13"/>
      <c r="Q94" s="9"/>
      <c r="R94" s="13"/>
      <c r="S94" s="13"/>
      <c r="T94" s="13"/>
      <c r="U94" s="13"/>
      <c r="V94" s="9"/>
      <c r="W94" s="9"/>
      <c r="X94" s="13"/>
      <c r="Y94" s="13"/>
      <c r="Z94" s="9"/>
      <c r="AA94" s="32"/>
      <c r="AB94" s="13"/>
      <c r="AC94" s="13"/>
      <c r="AD94" s="13"/>
      <c r="AE94" s="13"/>
      <c r="AF94" s="9"/>
      <c r="AG94" s="9"/>
    </row>
    <row r="95" spans="8:33" ht="12.75">
      <c r="H95">
        <v>28</v>
      </c>
      <c r="I95" s="13"/>
      <c r="J95" s="10"/>
      <c r="M95" s="9"/>
      <c r="N95" s="13"/>
      <c r="O95" s="13"/>
      <c r="P95" s="13"/>
      <c r="Q95" s="9"/>
      <c r="R95" s="13"/>
      <c r="S95" s="13"/>
      <c r="T95" s="13"/>
      <c r="U95" s="13"/>
      <c r="V95" s="9"/>
      <c r="W95" s="9"/>
      <c r="X95" s="13"/>
      <c r="Y95" s="13"/>
      <c r="Z95" s="9"/>
      <c r="AA95" s="32"/>
      <c r="AB95" s="13"/>
      <c r="AC95" s="13"/>
      <c r="AD95" s="13"/>
      <c r="AE95" s="13"/>
      <c r="AF95" s="9"/>
      <c r="AG95" s="9"/>
    </row>
    <row r="96" spans="8:33" ht="12.75">
      <c r="H96">
        <v>29</v>
      </c>
      <c r="I96" s="13"/>
      <c r="J96" s="10"/>
      <c r="M96" s="9"/>
      <c r="N96" s="13"/>
      <c r="O96" s="13"/>
      <c r="P96" s="13"/>
      <c r="Q96" s="9"/>
      <c r="R96" s="13"/>
      <c r="S96" s="13"/>
      <c r="T96" s="13"/>
      <c r="U96" s="13"/>
      <c r="V96" s="9"/>
      <c r="W96" s="9"/>
      <c r="X96" s="13"/>
      <c r="Y96" s="13"/>
      <c r="Z96" s="9"/>
      <c r="AA96" s="32"/>
      <c r="AB96" s="13"/>
      <c r="AC96" s="13"/>
      <c r="AD96" s="13"/>
      <c r="AE96" s="13"/>
      <c r="AF96" s="9"/>
      <c r="AG96" s="9"/>
    </row>
    <row r="97" spans="8:33" ht="12.75">
      <c r="H97">
        <v>30</v>
      </c>
      <c r="I97" s="13"/>
      <c r="J97" s="10"/>
      <c r="M97" s="9"/>
      <c r="N97" s="13"/>
      <c r="O97" s="13"/>
      <c r="P97" s="13"/>
      <c r="Q97" s="9"/>
      <c r="R97" s="13"/>
      <c r="S97" s="13"/>
      <c r="T97" s="13"/>
      <c r="U97" s="13"/>
      <c r="V97" s="9"/>
      <c r="W97" s="9"/>
      <c r="X97" s="13"/>
      <c r="Y97" s="13"/>
      <c r="Z97" s="9"/>
      <c r="AA97" s="32"/>
      <c r="AB97" s="13"/>
      <c r="AC97" s="13"/>
      <c r="AD97" s="13"/>
      <c r="AE97" s="13"/>
      <c r="AF97" s="9"/>
      <c r="AG97" s="9"/>
    </row>
    <row r="98" spans="9:33" ht="12.75">
      <c r="I98" s="8"/>
      <c r="J98" s="9"/>
      <c r="K98" s="2"/>
      <c r="L98" s="2"/>
      <c r="M98" s="9"/>
      <c r="N98" s="13"/>
      <c r="O98" s="13"/>
      <c r="P98" s="13"/>
      <c r="Q98" s="9"/>
      <c r="R98" s="13"/>
      <c r="S98" s="13"/>
      <c r="T98" s="13"/>
      <c r="U98" s="13"/>
      <c r="V98" s="9"/>
      <c r="W98" s="9"/>
      <c r="X98" s="13"/>
      <c r="Y98" s="13"/>
      <c r="Z98" s="9"/>
      <c r="AA98" s="32"/>
      <c r="AB98" s="13"/>
      <c r="AC98" s="13"/>
      <c r="AD98" s="13"/>
      <c r="AE98" s="13"/>
      <c r="AF98" s="9"/>
      <c r="AG98" s="10"/>
    </row>
    <row r="99" spans="9:33" ht="12.75">
      <c r="I99" s="8">
        <v>23</v>
      </c>
      <c r="J99" s="9">
        <v>20</v>
      </c>
      <c r="K99" s="13">
        <v>21</v>
      </c>
      <c r="L99" s="13">
        <v>23</v>
      </c>
      <c r="M99" s="9">
        <v>10</v>
      </c>
      <c r="N99" s="13">
        <v>10</v>
      </c>
      <c r="O99" s="13">
        <v>12</v>
      </c>
      <c r="P99" s="13">
        <v>12</v>
      </c>
      <c r="Q99" s="9">
        <v>10</v>
      </c>
      <c r="R99" s="13">
        <v>10</v>
      </c>
      <c r="S99" s="13">
        <v>10</v>
      </c>
      <c r="T99" s="13">
        <v>10</v>
      </c>
      <c r="U99" s="13">
        <v>10</v>
      </c>
      <c r="V99" s="9">
        <v>12</v>
      </c>
      <c r="W99" s="9">
        <v>4</v>
      </c>
      <c r="X99" s="13">
        <v>4</v>
      </c>
      <c r="Y99" s="13">
        <v>4</v>
      </c>
      <c r="Z99" s="9">
        <v>6</v>
      </c>
      <c r="AA99" s="32">
        <v>6</v>
      </c>
      <c r="AB99" s="13">
        <v>2</v>
      </c>
      <c r="AC99" s="13">
        <v>3</v>
      </c>
      <c r="AD99" s="13">
        <v>1</v>
      </c>
      <c r="AE99" s="13">
        <v>1</v>
      </c>
      <c r="AF99" s="9">
        <v>48</v>
      </c>
      <c r="AG99" s="9">
        <f>SUM(I99:AF99)</f>
        <v>272</v>
      </c>
    </row>
    <row r="100" spans="9:33" ht="12.75">
      <c r="I100" s="8"/>
      <c r="J100" s="9"/>
      <c r="K100" s="13"/>
      <c r="L100" s="13"/>
      <c r="M100" s="9"/>
      <c r="N100" s="13"/>
      <c r="O100" s="13"/>
      <c r="P100" s="13"/>
      <c r="Q100" s="9"/>
      <c r="R100" s="13"/>
      <c r="S100" s="13"/>
      <c r="T100" s="13"/>
      <c r="U100" s="13"/>
      <c r="V100" s="9"/>
      <c r="W100" s="9"/>
      <c r="X100" s="13"/>
      <c r="Y100" s="13"/>
      <c r="Z100" s="9"/>
      <c r="AA100" s="32"/>
      <c r="AB100" s="13"/>
      <c r="AC100" s="13"/>
      <c r="AD100" s="13"/>
      <c r="AE100" s="13"/>
      <c r="AF100" s="9"/>
      <c r="AG100" s="9"/>
    </row>
    <row r="101" spans="9:33" ht="12.75">
      <c r="I101" s="8">
        <f>I99</f>
        <v>23</v>
      </c>
      <c r="J101" s="9"/>
      <c r="K101" s="13"/>
      <c r="L101" s="13">
        <f>SUM(J99:L99)</f>
        <v>64</v>
      </c>
      <c r="M101" s="9"/>
      <c r="N101" s="13"/>
      <c r="O101" s="13"/>
      <c r="P101" s="13">
        <f>SUM(M99:P99)</f>
        <v>44</v>
      </c>
      <c r="Q101" s="9"/>
      <c r="R101" s="13"/>
      <c r="S101" s="13"/>
      <c r="T101" s="13"/>
      <c r="U101" s="13">
        <f>SUM(Q99:U99)</f>
        <v>50</v>
      </c>
      <c r="V101" s="9">
        <f>V99</f>
        <v>12</v>
      </c>
      <c r="W101" s="9"/>
      <c r="X101" s="13"/>
      <c r="Y101" s="13">
        <f>SUM(W99:Y99)</f>
        <v>12</v>
      </c>
      <c r="Z101" s="9"/>
      <c r="AA101" s="32">
        <f>SUM(Z99:AA99)</f>
        <v>12</v>
      </c>
      <c r="AB101" s="13"/>
      <c r="AC101" s="13"/>
      <c r="AD101" s="13"/>
      <c r="AE101" s="13">
        <f>SUM(AB99:AE99)</f>
        <v>7</v>
      </c>
      <c r="AF101" s="9">
        <f>SUM(AF99:AF99)</f>
        <v>48</v>
      </c>
      <c r="AG101" s="9"/>
    </row>
    <row r="102" spans="9:33" ht="12.75">
      <c r="I102" s="8"/>
      <c r="J102" s="9"/>
      <c r="K102" s="13"/>
      <c r="L102" s="13"/>
      <c r="M102" s="9"/>
      <c r="N102" s="13"/>
      <c r="O102" s="13"/>
      <c r="P102" s="13"/>
      <c r="Q102" s="9"/>
      <c r="R102" s="13"/>
      <c r="S102" s="13"/>
      <c r="T102" s="13"/>
      <c r="U102" s="13"/>
      <c r="V102" s="9"/>
      <c r="W102" s="9"/>
      <c r="X102" s="13"/>
      <c r="Y102" s="13"/>
      <c r="Z102" s="9"/>
      <c r="AA102" s="32"/>
      <c r="AB102" s="13"/>
      <c r="AC102" s="13"/>
      <c r="AD102" s="13"/>
      <c r="AE102" s="13"/>
      <c r="AF102" s="9"/>
      <c r="AG102" s="9"/>
    </row>
    <row r="103" spans="9:33" ht="12.75">
      <c r="I103" s="8">
        <f>I101</f>
        <v>23</v>
      </c>
      <c r="J103" s="9"/>
      <c r="K103" s="13"/>
      <c r="L103" s="13">
        <f>2*L101</f>
        <v>128</v>
      </c>
      <c r="M103" s="9"/>
      <c r="N103" s="13"/>
      <c r="O103" s="13"/>
      <c r="P103" s="13">
        <f>2*P101</f>
        <v>88</v>
      </c>
      <c r="Q103" s="9"/>
      <c r="R103" s="13"/>
      <c r="S103" s="13"/>
      <c r="T103" s="13"/>
      <c r="U103" s="32">
        <f>3*U101</f>
        <v>150</v>
      </c>
      <c r="V103" s="13">
        <f>3*V101</f>
        <v>36</v>
      </c>
      <c r="W103" s="9"/>
      <c r="X103" s="13"/>
      <c r="Y103" s="13">
        <f>3*Y101</f>
        <v>36</v>
      </c>
      <c r="Z103" s="9"/>
      <c r="AA103" s="32">
        <f>3*AA101</f>
        <v>36</v>
      </c>
      <c r="AB103" s="13"/>
      <c r="AC103" s="13"/>
      <c r="AD103" s="13"/>
      <c r="AE103" s="13">
        <f>3*AE101</f>
        <v>21</v>
      </c>
      <c r="AF103" s="9">
        <f>3*AF101</f>
        <v>144</v>
      </c>
      <c r="AG103" s="9">
        <f>SUM(I103:AF103)</f>
        <v>662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G Schwartz</dc:creator>
  <cp:keywords/>
  <dc:description/>
  <cp:lastModifiedBy>Jake Schwartz</cp:lastModifiedBy>
  <dcterms:created xsi:type="dcterms:W3CDTF">2007-10-23T13:44:54Z</dcterms:created>
  <dcterms:modified xsi:type="dcterms:W3CDTF">2007-12-30T18:39:34Z</dcterms:modified>
  <cp:category/>
  <cp:version/>
  <cp:contentType/>
  <cp:contentStatus/>
</cp:coreProperties>
</file>