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431" windowWidth="14370" windowHeight="16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<sst xmlns="http://schemas.openxmlformats.org/spreadsheetml/2006/main" count="456" uniqueCount="329">
  <si>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</si>
  <si>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</si>
  <si>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</si>
  <si>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</si>
  <si>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</si>
  <si>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</si>
  <si>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</si>
  <si>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</si>
  <si>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</si>
  <si>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</si>
  <si>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</si>
  <si>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</si>
  <si>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</si>
  <si>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</si>
  <si>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3-key</t>
  </si>
  <si>
    <t>primary:</t>
  </si>
  <si>
    <t>STO</t>
  </si>
  <si>
    <t>RCL</t>
  </si>
  <si>
    <t>STO +-x÷</t>
  </si>
  <si>
    <t>x^2</t>
  </si>
  <si>
    <t>-</t>
  </si>
  <si>
    <t>+</t>
  </si>
  <si>
    <t>X</t>
  </si>
  <si>
    <t>÷</t>
  </si>
  <si>
    <t>.</t>
  </si>
  <si>
    <t>1/x</t>
  </si>
  <si>
    <t>%</t>
  </si>
  <si>
    <r>
      <t>Ö</t>
    </r>
    <r>
      <rPr>
        <sz val="7.5"/>
        <rFont val="Arial"/>
        <family val="0"/>
      </rPr>
      <t>x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</si>
  <si>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</si>
  <si>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</si>
  <si>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</si>
  <si>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</si>
  <si>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</si>
  <si>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</si>
  <si>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</si>
  <si>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</si>
  <si>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</si>
  <si>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# primary keys + tot # 2-key shifted functions + tot # 3-key sequences</t>
  </si>
  <si>
    <t>tot # fcns on keyboard / tot # keys</t>
  </si>
  <si>
    <t># primary keys + (2 * tot # shifted functions) + (3 * tot # menu functions) + (3 * tot # 3-key sequences)</t>
  </si>
  <si>
    <t>functions</t>
  </si>
  <si>
    <t>keystrokes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</si>
  <si>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</si>
  <si>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</si>
  <si>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</si>
  <si>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</si>
  <si>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</si>
  <si>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</si>
  <si>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</si>
  <si>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</si>
  <si>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</si>
  <si>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</si>
  <si>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</si>
  <si>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</si>
  <si>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</si>
  <si>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</si>
  <si>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</si>
  <si>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</si>
  <si>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</si>
  <si>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</si>
  <si>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</si>
  <si>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</si>
  <si>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</si>
  <si>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</si>
  <si>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Z</t>
  </si>
  <si>
    <t>?</t>
  </si>
  <si>
    <t>$</t>
  </si>
  <si>
    <t>#</t>
  </si>
  <si>
    <t>:</t>
  </si>
  <si>
    <t>DEL</t>
  </si>
  <si>
    <t>←</t>
  </si>
  <si>
    <t>Menu</t>
  </si>
  <si>
    <t>DISP</t>
  </si>
  <si>
    <t>ALL</t>
  </si>
  <si>
    <t>,</t>
  </si>
  <si>
    <t>PRNT</t>
  </si>
  <si>
    <t>EXIT</t>
  </si>
  <si>
    <t>INPUT</t>
  </si>
  <si>
    <t>+/-</t>
  </si>
  <si>
    <t>(</t>
  </si>
  <si>
    <t>)</t>
  </si>
  <si>
    <t>◄</t>
  </si>
  <si>
    <t>►</t>
  </si>
  <si>
    <t>­</t>
  </si>
  <si>
    <t>¯</t>
  </si>
  <si>
    <t>x</t>
  </si>
  <si>
    <t>=</t>
  </si>
  <si>
    <t>gold shifted:</t>
  </si>
  <si>
    <t>Ä</t>
  </si>
  <si>
    <t>°</t>
  </si>
  <si>
    <t>;</t>
  </si>
  <si>
    <t>[</t>
  </si>
  <si>
    <t>]</t>
  </si>
  <si>
    <t>Ő</t>
  </si>
  <si>
    <t>~</t>
  </si>
  <si>
    <t>"</t>
  </si>
  <si>
    <t>@</t>
  </si>
  <si>
    <t>&amp;</t>
  </si>
  <si>
    <t>Ű</t>
  </si>
  <si>
    <t>!</t>
  </si>
  <si>
    <t>/</t>
  </si>
  <si>
    <t>*</t>
  </si>
  <si>
    <t>&lt;</t>
  </si>
  <si>
    <t>&gt;</t>
  </si>
  <si>
    <t>¿</t>
  </si>
  <si>
    <t>£</t>
  </si>
  <si>
    <t>^</t>
  </si>
  <si>
    <t>LAST</t>
  </si>
  <si>
    <t>FIX 0 INPUT</t>
  </si>
  <si>
    <t>FIX 1 INPUT</t>
  </si>
  <si>
    <t>FIX 2 INPUT</t>
  </si>
  <si>
    <t>FIX 3 INPUT</t>
  </si>
  <si>
    <t>FIX 4 INPUT</t>
  </si>
  <si>
    <t>FIX 5 INPUT</t>
  </si>
  <si>
    <t>FIX 6 INPUT</t>
  </si>
  <si>
    <t>FIX 7 INPUT</t>
  </si>
  <si>
    <t>FIX 8 INPUT</t>
  </si>
  <si>
    <t>FIX 9 INPUT</t>
  </si>
  <si>
    <t xml:space="preserve"> FIX 10 INPUT</t>
  </si>
  <si>
    <t>FIX 11 INPUT</t>
  </si>
  <si>
    <t>LIST</t>
  </si>
  <si>
    <t>REGS</t>
  </si>
  <si>
    <t>TIME</t>
  </si>
  <si>
    <t>TRACE</t>
  </si>
  <si>
    <t>MAIN SUM</t>
  </si>
  <si>
    <t>MAIN SOLVE</t>
  </si>
  <si>
    <t>LOG</t>
  </si>
  <si>
    <t>10^X</t>
  </si>
  <si>
    <t>LN</t>
  </si>
  <si>
    <t>EXP</t>
  </si>
  <si>
    <t>N!</t>
  </si>
  <si>
    <t>PI</t>
  </si>
  <si>
    <t>MAIN BUS %CHG</t>
  </si>
  <si>
    <t>OLD</t>
  </si>
  <si>
    <t>NEW</t>
  </si>
  <si>
    <t>%CH</t>
  </si>
  <si>
    <t>MAIN BUS %TOTL</t>
  </si>
  <si>
    <t>MAIN BUS MU%C</t>
  </si>
  <si>
    <t>TOTAL</t>
  </si>
  <si>
    <t>PART</t>
  </si>
  <si>
    <t>%T</t>
  </si>
  <si>
    <t>COST</t>
  </si>
  <si>
    <t>PRICE</t>
  </si>
  <si>
    <t>M%C</t>
  </si>
  <si>
    <t>MAIN BUS MU%P</t>
  </si>
  <si>
    <t>M%P</t>
  </si>
  <si>
    <t>MAIN FIN TVM</t>
  </si>
  <si>
    <t>PV</t>
  </si>
  <si>
    <t>PMT</t>
  </si>
  <si>
    <t>FV</t>
  </si>
  <si>
    <t>#P/Y</t>
  </si>
  <si>
    <t>BEG</t>
  </si>
  <si>
    <t>END</t>
  </si>
  <si>
    <t>#P</t>
  </si>
  <si>
    <t>INT</t>
  </si>
  <si>
    <t>PRIN</t>
  </si>
  <si>
    <t>BAL</t>
  </si>
  <si>
    <t>NEXT</t>
  </si>
  <si>
    <t>NOM%</t>
  </si>
  <si>
    <t>EFF%</t>
  </si>
  <si>
    <t>MAIN FIN ICONV CONT</t>
  </si>
  <si>
    <t>MAIN FIN CFLO</t>
  </si>
  <si>
    <t>DELET</t>
  </si>
  <si>
    <t>NAME</t>
  </si>
  <si>
    <t>MAIN FIN CFLO CALC</t>
  </si>
  <si>
    <t>IRR%</t>
  </si>
  <si>
    <t>I%</t>
  </si>
  <si>
    <t>NPV</t>
  </si>
  <si>
    <t>NUS</t>
  </si>
  <si>
    <t>NFV</t>
  </si>
  <si>
    <t>MAIN SUM CALC</t>
  </si>
  <si>
    <t>MEAN</t>
  </si>
  <si>
    <t>MEDN</t>
  </si>
  <si>
    <t>STDEV</t>
  </si>
  <si>
    <t>RANG</t>
  </si>
  <si>
    <t>MIN</t>
  </si>
  <si>
    <t>MAX</t>
  </si>
  <si>
    <t>SORT</t>
  </si>
  <si>
    <t>MAIN SUM CALC FRCST</t>
  </si>
  <si>
    <t>LIN</t>
  </si>
  <si>
    <t>PWR</t>
  </si>
  <si>
    <t>CORR</t>
  </si>
  <si>
    <t>B</t>
  </si>
  <si>
    <t>R</t>
  </si>
  <si>
    <t>gold</t>
  </si>
  <si>
    <t>STO,RCL</t>
  </si>
  <si>
    <t># 4-key sequences B</t>
  </si>
  <si>
    <t># fcns per 4-key seq B</t>
  </si>
  <si>
    <t># menus</t>
  </si>
  <si>
    <t xml:space="preserve"># menu fcns </t>
  </si>
  <si>
    <t>tot # 4-key sequences</t>
  </si>
  <si>
    <t># menu functions</t>
  </si>
  <si>
    <t>tot # Menu keystrokes</t>
  </si>
  <si>
    <t xml:space="preserve">(# 3-key sequences A * # fcns per 3-key seq A) </t>
  </si>
  <si>
    <t xml:space="preserve">(# 4-key sequences B * # fcns per 4-key seq B) </t>
  </si>
  <si>
    <t>(AMRT)</t>
  </si>
  <si>
    <t>I%YR</t>
  </si>
  <si>
    <t>(CALC)</t>
  </si>
  <si>
    <t>(GET)</t>
  </si>
  <si>
    <t>(name1)</t>
  </si>
  <si>
    <t>(name2)</t>
  </si>
  <si>
    <t>MAIN SUM GET</t>
  </si>
  <si>
    <t>(FRCST)</t>
  </si>
  <si>
    <t>MAIN TIME CALC</t>
  </si>
  <si>
    <t>MAIN TIME APPT</t>
  </si>
  <si>
    <t>MAIN TIME ADJST</t>
  </si>
  <si>
    <t>MAIN TIME SET</t>
  </si>
  <si>
    <t>DATE1</t>
  </si>
  <si>
    <t>DATE2</t>
  </si>
  <si>
    <t>DAYS</t>
  </si>
  <si>
    <t>360D</t>
  </si>
  <si>
    <t>365D</t>
  </si>
  <si>
    <t>TODAY</t>
  </si>
  <si>
    <t>APPT1</t>
  </si>
  <si>
    <t>APPT2</t>
  </si>
  <si>
    <t>APPT3</t>
  </si>
  <si>
    <t>APPT4</t>
  </si>
  <si>
    <t>APPT5</t>
  </si>
  <si>
    <t>APPT6</t>
  </si>
  <si>
    <t>DATE</t>
  </si>
  <si>
    <t>A/PM</t>
  </si>
  <si>
    <t>MSG</t>
  </si>
  <si>
    <t>(RPT)</t>
  </si>
  <si>
    <t>HELP</t>
  </si>
  <si>
    <t>NONE</t>
  </si>
  <si>
    <t>HR</t>
  </si>
  <si>
    <t>DAY</t>
  </si>
  <si>
    <t>WEEK</t>
  </si>
  <si>
    <t>+HR</t>
  </si>
  <si>
    <t>-HR</t>
  </si>
  <si>
    <t>+MIN</t>
  </si>
  <si>
    <t>-MIN</t>
  </si>
  <si>
    <t>+SEC</t>
  </si>
  <si>
    <t>-SEC</t>
  </si>
  <si>
    <t>M/D</t>
  </si>
  <si>
    <t>12/24</t>
  </si>
  <si>
    <t>EDIT</t>
  </si>
  <si>
    <t>4-key</t>
  </si>
  <si>
    <t>gold PRINTER</t>
  </si>
  <si>
    <t>HP17B</t>
  </si>
  <si>
    <t>CLR</t>
  </si>
  <si>
    <t>y^x</t>
  </si>
  <si>
    <t>OFF</t>
  </si>
  <si>
    <t>MEM</t>
  </si>
  <si>
    <t>STO gold y^x</t>
  </si>
  <si>
    <t>gold MATH</t>
  </si>
  <si>
    <t>gold MODES</t>
  </si>
  <si>
    <t>BEEP</t>
  </si>
  <si>
    <t>STK</t>
  </si>
  <si>
    <t>(TABLE)</t>
  </si>
  <si>
    <t>FIRST</t>
  </si>
  <si>
    <t>INCR</t>
  </si>
  <si>
    <t>GO</t>
  </si>
  <si>
    <t>MAIN FIN ICONV PER</t>
  </si>
  <si>
    <t>INSR</t>
  </si>
  <si>
    <t>#T?</t>
  </si>
  <si>
    <t>MAIN FIN CFLO GET</t>
  </si>
  <si>
    <t>MAIN FIN BOND</t>
  </si>
  <si>
    <t>(TYPE)</t>
  </si>
  <si>
    <t>SETT</t>
  </si>
  <si>
    <t>MAT</t>
  </si>
  <si>
    <t>CPN%</t>
  </si>
  <si>
    <t>CALL</t>
  </si>
  <si>
    <t>YLD%</t>
  </si>
  <si>
    <t>ACCRU</t>
  </si>
  <si>
    <t>MAIN FIN BOND TYPE</t>
  </si>
  <si>
    <t>A/A</t>
  </si>
  <si>
    <t>SEMI</t>
  </si>
  <si>
    <t>ANN</t>
  </si>
  <si>
    <t>MAIN FIN DEPRC</t>
  </si>
  <si>
    <t>BASIS</t>
  </si>
  <si>
    <t>SALV</t>
  </si>
  <si>
    <t>LIFE</t>
  </si>
  <si>
    <t>ACRS%</t>
  </si>
  <si>
    <t>YR#</t>
  </si>
  <si>
    <t>FACT%</t>
  </si>
  <si>
    <t>DB</t>
  </si>
  <si>
    <t>SOYD</t>
  </si>
  <si>
    <t>SL</t>
  </si>
  <si>
    <t>(NAME)</t>
  </si>
  <si>
    <t>ACRS</t>
  </si>
  <si>
    <t>(OTHER)</t>
  </si>
  <si>
    <t>MAIN FIN TVM OTHER</t>
  </si>
  <si>
    <t>MAIN FIN TVM OTHER AMRT</t>
  </si>
  <si>
    <t>MAIN FIN TVM OTHER AMRT TABLE</t>
  </si>
  <si>
    <t>x-list</t>
  </si>
  <si>
    <t>y-list</t>
  </si>
  <si>
    <t>(MODL)</t>
  </si>
  <si>
    <t>W.MN</t>
  </si>
  <si>
    <t>G.SD</t>
  </si>
  <si>
    <t>SIZE</t>
  </si>
  <si>
    <r>
      <t>S</t>
    </r>
    <r>
      <rPr>
        <sz val="10"/>
        <rFont val="Arial"/>
        <family val="2"/>
      </rPr>
      <t>X</t>
    </r>
    <r>
      <rPr>
        <sz val="10"/>
        <rFont val="Arial"/>
        <family val="0"/>
      </rPr>
      <t>²</t>
    </r>
  </si>
  <si>
    <r>
      <t>S</t>
    </r>
    <r>
      <rPr>
        <sz val="10"/>
        <rFont val="Arial"/>
        <family val="2"/>
      </rPr>
      <t>X</t>
    </r>
  </si>
  <si>
    <r>
      <t>S</t>
    </r>
    <r>
      <rPr>
        <sz val="10"/>
        <rFont val="Arial"/>
        <family val="2"/>
      </rPr>
      <t>Y</t>
    </r>
  </si>
  <si>
    <r>
      <t>S</t>
    </r>
    <r>
      <rPr>
        <sz val="10"/>
        <rFont val="Arial"/>
        <family val="0"/>
      </rPr>
      <t>Y²</t>
    </r>
  </si>
  <si>
    <r>
      <t>S</t>
    </r>
    <r>
      <rPr>
        <sz val="10"/>
        <rFont val="Arial"/>
        <family val="0"/>
      </rPr>
      <t>XY</t>
    </r>
  </si>
  <si>
    <t>MAIN SUM CALC FRCST MODL</t>
  </si>
  <si>
    <t>MAIN SUM NAME</t>
  </si>
  <si>
    <t>◄◄</t>
  </si>
  <si>
    <t>►►</t>
  </si>
  <si>
    <t>(ALPHA)</t>
  </si>
  <si>
    <t>MAIN SUM NAME ALPHA</t>
  </si>
  <si>
    <t>MAIN SUM NAME ALPHA ABCDE</t>
  </si>
  <si>
    <t>OTHER</t>
  </si>
  <si>
    <t>(ABCDE)</t>
  </si>
  <si>
    <t>(FGHI)</t>
  </si>
  <si>
    <t>(JKLM)</t>
  </si>
  <si>
    <t>(NOPQ)</t>
  </si>
  <si>
    <t>(RSTUV)</t>
  </si>
  <si>
    <t>(WXYZ)</t>
  </si>
  <si>
    <t>MAIN SUM NAME ALPHA ABCDE OTHER</t>
  </si>
  <si>
    <t>space</t>
  </si>
  <si>
    <t>Æ</t>
  </si>
  <si>
    <t>Å</t>
  </si>
  <si>
    <t>Ø</t>
  </si>
  <si>
    <t>Ñ</t>
  </si>
  <si>
    <t>Ã</t>
  </si>
  <si>
    <t>Ç</t>
  </si>
  <si>
    <t>Ð</t>
  </si>
  <si>
    <t>'</t>
  </si>
  <si>
    <t>APPT7</t>
  </si>
  <si>
    <t>APPT8</t>
  </si>
  <si>
    <t>APPT9</t>
  </si>
  <si>
    <t>APT10</t>
  </si>
  <si>
    <t>CALC</t>
  </si>
  <si>
    <t>MAIN TIME APPT RPT</t>
  </si>
  <si>
    <t>For the sake of keystroke counting, we shall assume that with the exception of very few menus, the keystrokes required to enter a menu are performed once, followed by the activation of each of the menu keys</t>
  </si>
  <si>
    <t>PRT</t>
  </si>
  <si>
    <t>CLEAR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</si>
</sst>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3" xfId="0" applyBorder="1" applyAlignment="1">
      <alignment horizontal="center"/>
    </xf>
    <xf numFmtId="0" fontId="0" fillId="8" borderId="1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6" fontId="2" fillId="9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60</xdr:row>
      <xdr:rowOff>114300</xdr:rowOff>
    </xdr:from>
    <xdr:to>
      <xdr:col>11</xdr:col>
      <xdr:colOff>542925</xdr:colOff>
      <xdr:row>117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8159" t="9046" r="18159" b="12063"/>
        <a:stretch>
          <a:fillRect/>
        </a:stretch>
      </xdr:blipFill>
      <xdr:spPr>
        <a:xfrm>
          <a:off x="1333500" y="10372725"/>
          <a:ext cx="6362700" cy="943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19"/>
  <sheetViews>
    <sheetView tabSelected="1" zoomScale="75" zoomScaleNormal="75" workbookViewId="0" topLeftCell="A42">
      <selection activeCell="O67" sqref="O67"/>
    </sheetView>
  </sheetViews>
  <sheetFormatPr defaultColWidth="9.140625" defaultRowHeight="12.75"/>
  <cols>
    <col min="2" max="2" width="9.140625" style="5" customWidth="1"/>
    <col min="3" max="3" width="34.421875" style="0" customWidth="1"/>
    <col min="4" max="4" width="2.57421875" style="0" customWidth="1"/>
    <col min="5" max="5" width="12.00390625" style="0" bestFit="1" customWidth="1"/>
    <col min="6" max="6" width="2.140625" style="0" customWidth="1"/>
    <col min="7" max="7" width="1.28515625" style="0" customWidth="1"/>
    <col min="13" max="13" width="5.7109375" style="0" customWidth="1"/>
    <col min="15" max="15" width="13.140625" style="8" bestFit="1" customWidth="1"/>
    <col min="19" max="19" width="14.421875" style="0" bestFit="1" customWidth="1"/>
    <col min="20" max="20" width="1.57421875" style="0" customWidth="1"/>
    <col min="21" max="21" width="11.00390625" style="0" bestFit="1" customWidth="1"/>
    <col min="22" max="22" width="11.00390625" style="0" customWidth="1"/>
    <col min="23" max="23" width="11.8515625" style="0" bestFit="1" customWidth="1"/>
    <col min="24" max="24" width="13.28125" style="0" bestFit="1" customWidth="1"/>
    <col min="25" max="25" width="13.8515625" style="0" bestFit="1" customWidth="1"/>
    <col min="26" max="26" width="20.8515625" style="0" bestFit="1" customWidth="1"/>
    <col min="27" max="27" width="27.00390625" style="0" bestFit="1" customWidth="1"/>
    <col min="28" max="28" width="33.7109375" style="0" bestFit="1" customWidth="1"/>
    <col min="29" max="29" width="22.140625" style="0" bestFit="1" customWidth="1"/>
    <col min="30" max="30" width="22.140625" style="0" customWidth="1"/>
    <col min="31" max="31" width="14.57421875" style="0" bestFit="1" customWidth="1"/>
    <col min="32" max="32" width="20.140625" style="0" bestFit="1" customWidth="1"/>
    <col min="33" max="33" width="24.57421875" style="0" bestFit="1" customWidth="1"/>
    <col min="34" max="36" width="24.57421875" style="0" customWidth="1"/>
    <col min="37" max="37" width="16.421875" style="0" bestFit="1" customWidth="1"/>
    <col min="38" max="40" width="16.421875" style="0" customWidth="1"/>
    <col min="41" max="41" width="10.421875" style="0" bestFit="1" customWidth="1"/>
    <col min="42" max="42" width="16.00390625" style="0" bestFit="1" customWidth="1"/>
    <col min="43" max="43" width="22.8515625" style="0" bestFit="1" customWidth="1"/>
    <col min="44" max="44" width="28.7109375" style="0" bestFit="1" customWidth="1"/>
    <col min="45" max="46" width="28.7109375" style="0" customWidth="1"/>
    <col min="47" max="47" width="30.7109375" style="0" bestFit="1" customWidth="1"/>
    <col min="48" max="48" width="37.7109375" style="0" bestFit="1" customWidth="1"/>
    <col min="49" max="49" width="14.7109375" style="0" bestFit="1" customWidth="1"/>
    <col min="50" max="50" width="16.28125" style="0" bestFit="1" customWidth="1"/>
    <col min="51" max="51" width="16.28125" style="0" customWidth="1"/>
    <col min="52" max="52" width="20.28125" style="0" bestFit="1" customWidth="1"/>
    <col min="53" max="53" width="16.28125" style="0" customWidth="1"/>
    <col min="54" max="54" width="14.8515625" style="0" bestFit="1" customWidth="1"/>
    <col min="55" max="55" width="12.00390625" style="0" bestFit="1" customWidth="1"/>
  </cols>
  <sheetData>
    <row r="2" ht="12.75">
      <c r="E2" s="5" t="s">
        <v>239</v>
      </c>
    </row>
    <row r="3" ht="13.5" thickBot="1"/>
    <row r="4" spans="3:5" ht="13.5" thickBot="1">
      <c r="C4" t="s">
        <v>2</v>
      </c>
      <c r="E4" s="1">
        <v>37</v>
      </c>
    </row>
    <row r="5" ht="13.5" thickBot="1"/>
    <row r="6" spans="3:5" ht="13.5" thickBot="1">
      <c r="C6" t="s">
        <v>6</v>
      </c>
      <c r="E6" s="16">
        <v>1</v>
      </c>
    </row>
    <row r="7" ht="13.5" thickBot="1">
      <c r="E7" s="16" t="s">
        <v>184</v>
      </c>
    </row>
    <row r="8" spans="3:5" ht="13.5" thickBot="1">
      <c r="C8" t="s">
        <v>7</v>
      </c>
      <c r="E8" s="16">
        <v>9</v>
      </c>
    </row>
    <row r="9" ht="13.5" thickBot="1">
      <c r="E9" s="16"/>
    </row>
    <row r="10" spans="3:5" ht="13.5" thickBot="1">
      <c r="C10" t="s">
        <v>8</v>
      </c>
      <c r="E10" s="16">
        <v>0</v>
      </c>
    </row>
    <row r="11" ht="13.5" thickBot="1"/>
    <row r="12" spans="3:5" ht="13.5" thickBot="1">
      <c r="C12" t="s">
        <v>9</v>
      </c>
      <c r="E12" s="17">
        <v>2</v>
      </c>
    </row>
    <row r="13" ht="13.5" thickBot="1">
      <c r="E13" s="17" t="s">
        <v>185</v>
      </c>
    </row>
    <row r="14" spans="3:5" ht="13.5" thickBot="1">
      <c r="C14" t="s">
        <v>10</v>
      </c>
      <c r="E14" s="17">
        <v>20</v>
      </c>
    </row>
    <row r="15" ht="13.5" thickBot="1">
      <c r="E15" s="2"/>
    </row>
    <row r="16" spans="3:5" ht="13.5" thickBot="1">
      <c r="C16" t="s">
        <v>11</v>
      </c>
      <c r="E16" s="20">
        <v>4</v>
      </c>
    </row>
    <row r="17" ht="13.5" thickBot="1">
      <c r="E17" s="20" t="s">
        <v>18</v>
      </c>
    </row>
    <row r="18" spans="3:5" ht="13.5" thickBot="1">
      <c r="C18" t="s">
        <v>12</v>
      </c>
      <c r="E18" s="20">
        <v>10</v>
      </c>
    </row>
    <row r="19" ht="13.5" thickBot="1">
      <c r="E19" s="2"/>
    </row>
    <row r="20" spans="3:5" ht="13.5" thickBot="1">
      <c r="C20" t="s">
        <v>186</v>
      </c>
      <c r="E20" s="18">
        <v>1</v>
      </c>
    </row>
    <row r="21" ht="13.5" thickBot="1">
      <c r="E21" s="18" t="s">
        <v>244</v>
      </c>
    </row>
    <row r="22" spans="3:5" ht="13.5" thickBot="1">
      <c r="C22" t="s">
        <v>187</v>
      </c>
      <c r="E22" s="18">
        <v>10</v>
      </c>
    </row>
    <row r="23" ht="13.5" thickBot="1">
      <c r="E23" s="2"/>
    </row>
    <row r="24" ht="13.5" thickBot="1">
      <c r="E24" s="19"/>
    </row>
    <row r="25" ht="13.5" thickBot="1">
      <c r="E25" s="19"/>
    </row>
    <row r="26" ht="13.5" thickBot="1">
      <c r="E26" s="19"/>
    </row>
    <row r="27" ht="13.5" thickBot="1">
      <c r="E27" s="2"/>
    </row>
    <row r="28" ht="13.5" thickBot="1">
      <c r="E28" s="25"/>
    </row>
    <row r="29" ht="13.5" thickBot="1">
      <c r="E29" s="25"/>
    </row>
    <row r="30" ht="13.5" thickBot="1">
      <c r="E30" s="25"/>
    </row>
    <row r="31" ht="13.5" thickBot="1">
      <c r="E31" s="2"/>
    </row>
    <row r="32" spans="3:5" ht="13.5" thickBot="1">
      <c r="C32" t="s">
        <v>188</v>
      </c>
      <c r="E32" s="21">
        <v>30</v>
      </c>
    </row>
    <row r="33" ht="13.5" thickBot="1">
      <c r="E33" s="21"/>
    </row>
    <row r="34" spans="3:5" ht="13.5" thickBot="1">
      <c r="C34" t="s">
        <v>189</v>
      </c>
      <c r="E34" s="21">
        <f>BC115</f>
        <v>237</v>
      </c>
    </row>
    <row r="35" spans="1:18" ht="13.5" thickBot="1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4"/>
      <c r="P35" s="4"/>
      <c r="Q35" s="4"/>
      <c r="R35" s="2"/>
    </row>
    <row r="36" spans="1:15" ht="13.5" thickBot="1">
      <c r="A36" s="2"/>
      <c r="B36" s="7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15"/>
    </row>
    <row r="37" spans="3:8" ht="13.5" thickBot="1">
      <c r="C37" t="s">
        <v>1</v>
      </c>
      <c r="E37" s="3">
        <f>E4-E41</f>
        <v>34</v>
      </c>
      <c r="H37" t="s">
        <v>33</v>
      </c>
    </row>
    <row r="38" ht="13.5" thickBot="1"/>
    <row r="39" spans="3:8" ht="13.5" thickBot="1">
      <c r="C39" t="s">
        <v>28</v>
      </c>
      <c r="E39" s="1">
        <f>N113</f>
        <v>27</v>
      </c>
      <c r="H39" t="s">
        <v>34</v>
      </c>
    </row>
    <row r="40" ht="13.5" thickBot="1"/>
    <row r="41" spans="3:8" ht="13.5" thickBot="1">
      <c r="C41" t="s">
        <v>29</v>
      </c>
      <c r="E41" s="1">
        <f>E6+E12</f>
        <v>3</v>
      </c>
      <c r="H41" t="s">
        <v>35</v>
      </c>
    </row>
    <row r="42" ht="13.5" thickBot="1">
      <c r="E42" s="2"/>
    </row>
    <row r="43" spans="3:8" ht="13.5" thickBot="1">
      <c r="C43" t="s">
        <v>30</v>
      </c>
      <c r="E43" s="1">
        <f>E8+E14</f>
        <v>29</v>
      </c>
      <c r="H43" t="s">
        <v>36</v>
      </c>
    </row>
    <row r="44" ht="13.5" thickBot="1"/>
    <row r="45" spans="3:12" ht="13.5" thickBot="1">
      <c r="C45" t="s">
        <v>31</v>
      </c>
      <c r="E45" s="1">
        <f>E16*E18</f>
        <v>40</v>
      </c>
      <c r="H45" s="22" t="s">
        <v>193</v>
      </c>
      <c r="I45" s="22"/>
      <c r="J45" s="22"/>
      <c r="K45" s="22"/>
      <c r="L45" s="22"/>
    </row>
    <row r="46" spans="5:12" ht="13.5" thickBot="1">
      <c r="E46" s="2"/>
      <c r="H46" s="22"/>
      <c r="I46" s="22"/>
      <c r="J46" s="22"/>
      <c r="K46" s="22"/>
      <c r="L46" s="22"/>
    </row>
    <row r="47" spans="3:12" ht="13.5" thickBot="1">
      <c r="C47" t="s">
        <v>190</v>
      </c>
      <c r="E47" s="1">
        <f>E20*E22</f>
        <v>10</v>
      </c>
      <c r="H47" s="22" t="s">
        <v>194</v>
      </c>
      <c r="I47" s="22"/>
      <c r="J47" s="22"/>
      <c r="K47" s="22"/>
      <c r="L47" s="22"/>
    </row>
    <row r="48" spans="5:12" ht="13.5" thickBot="1">
      <c r="E48" s="2"/>
      <c r="H48" s="22"/>
      <c r="I48" s="22"/>
      <c r="J48" s="22"/>
      <c r="K48" s="22"/>
      <c r="L48" s="22"/>
    </row>
    <row r="49" spans="3:12" ht="13.5" thickBot="1">
      <c r="C49" t="s">
        <v>191</v>
      </c>
      <c r="E49" s="1">
        <f>E34</f>
        <v>237</v>
      </c>
      <c r="H49" s="22"/>
      <c r="I49" s="22"/>
      <c r="J49" s="22"/>
      <c r="K49" s="22"/>
      <c r="L49" s="22"/>
    </row>
    <row r="50" spans="5:12" ht="13.5" thickBot="1">
      <c r="E50" s="2"/>
      <c r="H50" s="22"/>
      <c r="I50" s="22"/>
      <c r="J50" s="22"/>
      <c r="K50" s="22"/>
      <c r="L50" s="22"/>
    </row>
    <row r="51" spans="3:12" ht="13.5" thickBot="1">
      <c r="C51" t="s">
        <v>192</v>
      </c>
      <c r="E51" s="1">
        <f>BC119</f>
        <v>602</v>
      </c>
      <c r="H51" s="22"/>
      <c r="I51" s="22"/>
      <c r="J51" s="22"/>
      <c r="K51" s="22"/>
      <c r="L51" s="22"/>
    </row>
    <row r="52" ht="13.5" thickBot="1"/>
    <row r="53" spans="3:8" ht="13.5" thickBot="1">
      <c r="C53" t="s">
        <v>32</v>
      </c>
      <c r="E53" s="1">
        <f>E39+E43+E45+E47+E49</f>
        <v>343</v>
      </c>
      <c r="H53" t="s">
        <v>37</v>
      </c>
    </row>
    <row r="54" ht="13.5" thickBot="1">
      <c r="E54" s="2"/>
    </row>
    <row r="55" spans="3:23" ht="13.5" thickBot="1">
      <c r="C55" t="s">
        <v>4</v>
      </c>
      <c r="E55" s="29">
        <f>(30+15)/37</f>
        <v>1.2162162162162162</v>
      </c>
      <c r="H55" t="s">
        <v>38</v>
      </c>
      <c r="U55" s="30" t="s">
        <v>326</v>
      </c>
      <c r="V55" s="30"/>
      <c r="W55" s="30"/>
    </row>
    <row r="56" ht="13.5" thickBot="1"/>
    <row r="57" spans="3:8" ht="13.5" thickBot="1">
      <c r="C57" t="s">
        <v>0</v>
      </c>
      <c r="E57" s="1">
        <f>E39+(2*E43)+(3*E45)+(4*E47)+E51</f>
        <v>847</v>
      </c>
      <c r="H57" t="s">
        <v>39</v>
      </c>
    </row>
    <row r="58" ht="13.5" thickBot="1"/>
    <row r="59" spans="3:8" ht="13.5" thickBot="1">
      <c r="C59" t="s">
        <v>5</v>
      </c>
      <c r="E59" s="29">
        <f>E57/E53</f>
        <v>2.4693877551020407</v>
      </c>
      <c r="H59" t="s">
        <v>3</v>
      </c>
    </row>
    <row r="61" spans="2:55" s="8" customFormat="1" ht="12.75">
      <c r="B61" s="5"/>
      <c r="U61" s="8">
        <v>1</v>
      </c>
      <c r="V61" s="8">
        <v>2</v>
      </c>
      <c r="W61" s="8">
        <v>3</v>
      </c>
      <c r="X61" s="8">
        <v>4</v>
      </c>
      <c r="Y61" s="8">
        <v>5</v>
      </c>
      <c r="Z61" s="8">
        <v>6</v>
      </c>
      <c r="AA61" s="8">
        <v>7</v>
      </c>
      <c r="AB61" s="8">
        <v>8</v>
      </c>
      <c r="AC61" s="8">
        <v>9</v>
      </c>
      <c r="AD61" s="8">
        <v>10</v>
      </c>
      <c r="AE61" s="8">
        <v>11</v>
      </c>
      <c r="AF61" s="8">
        <v>12</v>
      </c>
      <c r="AG61" s="8">
        <v>13</v>
      </c>
      <c r="AH61" s="8">
        <v>14</v>
      </c>
      <c r="AI61" s="8">
        <v>15</v>
      </c>
      <c r="AJ61" s="8">
        <v>16</v>
      </c>
      <c r="AK61" s="8">
        <v>17</v>
      </c>
      <c r="AL61" s="8">
        <v>18</v>
      </c>
      <c r="AM61" s="8">
        <v>19</v>
      </c>
      <c r="AN61" s="8">
        <v>20</v>
      </c>
      <c r="AO61" s="8">
        <v>16</v>
      </c>
      <c r="AP61" s="8">
        <v>17</v>
      </c>
      <c r="AQ61" s="8">
        <v>18</v>
      </c>
      <c r="AR61" s="8">
        <v>19</v>
      </c>
      <c r="AS61" s="8">
        <v>20</v>
      </c>
      <c r="AT61" s="8">
        <v>21</v>
      </c>
      <c r="AU61" s="8">
        <v>22</v>
      </c>
      <c r="AV61" s="8">
        <v>23</v>
      </c>
      <c r="AW61" s="8">
        <v>24</v>
      </c>
      <c r="AX61" s="8">
        <v>25</v>
      </c>
      <c r="AY61" s="8">
        <v>26</v>
      </c>
      <c r="AZ61" s="8">
        <v>27</v>
      </c>
      <c r="BA61" s="8">
        <v>28</v>
      </c>
      <c r="BB61" s="8">
        <v>29</v>
      </c>
      <c r="BC61" s="8">
        <v>30</v>
      </c>
    </row>
    <row r="62" spans="2:56" s="8" customFormat="1" ht="12.75">
      <c r="B62" s="5"/>
      <c r="P62" s="8" t="s">
        <v>22</v>
      </c>
      <c r="Q62" s="8" t="s">
        <v>22</v>
      </c>
      <c r="U62" s="8" t="s">
        <v>85</v>
      </c>
      <c r="V62" s="8" t="s">
        <v>85</v>
      </c>
      <c r="W62" s="8" t="s">
        <v>85</v>
      </c>
      <c r="X62" s="8" t="s">
        <v>85</v>
      </c>
      <c r="Y62" s="8" t="s">
        <v>85</v>
      </c>
      <c r="Z62" s="8" t="s">
        <v>85</v>
      </c>
      <c r="AA62" s="8" t="s">
        <v>85</v>
      </c>
      <c r="AB62" s="8" t="s">
        <v>85</v>
      </c>
      <c r="AC62" s="8" t="s">
        <v>85</v>
      </c>
      <c r="AD62" s="8" t="s">
        <v>85</v>
      </c>
      <c r="AE62" s="8" t="s">
        <v>85</v>
      </c>
      <c r="AF62" s="8" t="s">
        <v>85</v>
      </c>
      <c r="AG62" s="8" t="s">
        <v>85</v>
      </c>
      <c r="AH62" s="8" t="s">
        <v>85</v>
      </c>
      <c r="AI62" s="8" t="s">
        <v>85</v>
      </c>
      <c r="AJ62" s="8" t="s">
        <v>85</v>
      </c>
      <c r="AK62" s="8" t="s">
        <v>85</v>
      </c>
      <c r="AL62" s="8" t="s">
        <v>85</v>
      </c>
      <c r="AM62" s="8" t="s">
        <v>85</v>
      </c>
      <c r="AN62" s="8" t="s">
        <v>85</v>
      </c>
      <c r="AO62" s="8" t="s">
        <v>85</v>
      </c>
      <c r="AP62" s="8" t="s">
        <v>85</v>
      </c>
      <c r="AQ62" s="8" t="s">
        <v>85</v>
      </c>
      <c r="AR62" s="8" t="s">
        <v>85</v>
      </c>
      <c r="AS62" s="8" t="s">
        <v>85</v>
      </c>
      <c r="AT62" s="8" t="s">
        <v>85</v>
      </c>
      <c r="AU62" s="8" t="s">
        <v>85</v>
      </c>
      <c r="AV62" s="8" t="s">
        <v>85</v>
      </c>
      <c r="AW62" s="8" t="s">
        <v>85</v>
      </c>
      <c r="AX62" s="8" t="s">
        <v>85</v>
      </c>
      <c r="AY62" s="8" t="s">
        <v>85</v>
      </c>
      <c r="AZ62" s="8" t="s">
        <v>85</v>
      </c>
      <c r="BA62" s="8" t="s">
        <v>85</v>
      </c>
      <c r="BB62" s="8" t="s">
        <v>85</v>
      </c>
      <c r="BC62" s="8" t="s">
        <v>85</v>
      </c>
      <c r="BD62" s="9"/>
    </row>
    <row r="63" spans="14:56" ht="12.75">
      <c r="N63" s="8"/>
      <c r="O63" s="9" t="s">
        <v>13</v>
      </c>
      <c r="P63" s="8" t="s">
        <v>13</v>
      </c>
      <c r="Q63" s="8" t="s">
        <v>13</v>
      </c>
      <c r="R63" s="27" t="s">
        <v>14</v>
      </c>
      <c r="S63" s="27" t="s">
        <v>237</v>
      </c>
      <c r="T63" s="10"/>
      <c r="U63" s="14" t="s">
        <v>71</v>
      </c>
      <c r="V63" s="14" t="s">
        <v>71</v>
      </c>
      <c r="W63" s="14" t="s">
        <v>71</v>
      </c>
      <c r="X63" s="14" t="s">
        <v>71</v>
      </c>
      <c r="Y63" s="14" t="s">
        <v>71</v>
      </c>
      <c r="Z63" s="14" t="s">
        <v>71</v>
      </c>
      <c r="AA63" s="14" t="s">
        <v>71</v>
      </c>
      <c r="AB63" s="14" t="s">
        <v>71</v>
      </c>
      <c r="AC63" s="14" t="s">
        <v>71</v>
      </c>
      <c r="AD63" s="14" t="s">
        <v>71</v>
      </c>
      <c r="AE63" s="14" t="s">
        <v>71</v>
      </c>
      <c r="AF63" s="14" t="s">
        <v>71</v>
      </c>
      <c r="AG63" s="14" t="s">
        <v>71</v>
      </c>
      <c r="AH63" s="14" t="s">
        <v>71</v>
      </c>
      <c r="AI63" s="14" t="s">
        <v>71</v>
      </c>
      <c r="AJ63" s="14" t="s">
        <v>71</v>
      </c>
      <c r="AK63" s="14" t="s">
        <v>71</v>
      </c>
      <c r="AL63" s="14" t="s">
        <v>71</v>
      </c>
      <c r="AM63" s="14" t="s">
        <v>71</v>
      </c>
      <c r="AN63" s="14" t="s">
        <v>71</v>
      </c>
      <c r="AO63" s="14" t="s">
        <v>71</v>
      </c>
      <c r="AP63" s="14" t="s">
        <v>71</v>
      </c>
      <c r="AQ63" s="14" t="s">
        <v>71</v>
      </c>
      <c r="AR63" s="14" t="s">
        <v>71</v>
      </c>
      <c r="AS63" s="14" t="s">
        <v>71</v>
      </c>
      <c r="AT63" s="14" t="s">
        <v>71</v>
      </c>
      <c r="AU63" s="14" t="s">
        <v>71</v>
      </c>
      <c r="AV63" s="14" t="s">
        <v>71</v>
      </c>
      <c r="AW63" s="14" t="s">
        <v>71</v>
      </c>
      <c r="AX63" s="14" t="s">
        <v>71</v>
      </c>
      <c r="AY63" s="14" t="s">
        <v>71</v>
      </c>
      <c r="AZ63" s="14" t="s">
        <v>71</v>
      </c>
      <c r="BA63" s="14" t="s">
        <v>71</v>
      </c>
      <c r="BB63" s="14" t="s">
        <v>71</v>
      </c>
      <c r="BC63" s="14" t="s">
        <v>71</v>
      </c>
      <c r="BD63" s="10"/>
    </row>
    <row r="64" spans="14:56" ht="12.75">
      <c r="N64" s="8" t="s">
        <v>15</v>
      </c>
      <c r="O64" s="9" t="s">
        <v>87</v>
      </c>
      <c r="P64" s="8" t="s">
        <v>16</v>
      </c>
      <c r="Q64" s="8" t="s">
        <v>17</v>
      </c>
      <c r="R64" s="27" t="s">
        <v>18</v>
      </c>
      <c r="S64" s="27" t="s">
        <v>244</v>
      </c>
      <c r="T64" s="10"/>
      <c r="U64" s="14" t="s">
        <v>72</v>
      </c>
      <c r="V64" s="14" t="s">
        <v>245</v>
      </c>
      <c r="W64" s="14" t="s">
        <v>246</v>
      </c>
      <c r="X64" s="14" t="s">
        <v>238</v>
      </c>
      <c r="Y64" s="14" t="s">
        <v>146</v>
      </c>
      <c r="Z64" s="14" t="s">
        <v>282</v>
      </c>
      <c r="AA64" s="14" t="s">
        <v>283</v>
      </c>
      <c r="AB64" s="14" t="s">
        <v>284</v>
      </c>
      <c r="AC64" s="14" t="s">
        <v>253</v>
      </c>
      <c r="AD64" s="14" t="s">
        <v>160</v>
      </c>
      <c r="AE64" s="14" t="s">
        <v>161</v>
      </c>
      <c r="AF64" s="14" t="s">
        <v>164</v>
      </c>
      <c r="AG64" s="14" t="s">
        <v>256</v>
      </c>
      <c r="AH64" s="14" t="s">
        <v>257</v>
      </c>
      <c r="AI64" s="14" t="s">
        <v>265</v>
      </c>
      <c r="AJ64" s="14" t="s">
        <v>269</v>
      </c>
      <c r="AK64" s="14" t="s">
        <v>132</v>
      </c>
      <c r="AL64" s="14" t="s">
        <v>136</v>
      </c>
      <c r="AM64" s="14" t="s">
        <v>137</v>
      </c>
      <c r="AN64" s="14" t="s">
        <v>144</v>
      </c>
      <c r="AO64" s="14" t="s">
        <v>124</v>
      </c>
      <c r="AP64" s="14" t="s">
        <v>170</v>
      </c>
      <c r="AQ64" s="14" t="s">
        <v>178</v>
      </c>
      <c r="AR64" s="14" t="s">
        <v>296</v>
      </c>
      <c r="AS64" s="14" t="s">
        <v>297</v>
      </c>
      <c r="AT64" s="14" t="s">
        <v>301</v>
      </c>
      <c r="AU64" s="14" t="s">
        <v>302</v>
      </c>
      <c r="AV64" s="14" t="s">
        <v>310</v>
      </c>
      <c r="AW64" s="14" t="s">
        <v>201</v>
      </c>
      <c r="AX64" s="14" t="s">
        <v>203</v>
      </c>
      <c r="AY64" s="14" t="s">
        <v>204</v>
      </c>
      <c r="AZ64" s="14" t="s">
        <v>325</v>
      </c>
      <c r="BA64" s="14" t="s">
        <v>205</v>
      </c>
      <c r="BB64" s="14" t="s">
        <v>206</v>
      </c>
      <c r="BC64" s="14" t="s">
        <v>125</v>
      </c>
      <c r="BD64" s="10"/>
    </row>
    <row r="65" spans="14:56" ht="12.75">
      <c r="N65" s="8"/>
      <c r="O65" s="9"/>
      <c r="R65" s="28"/>
      <c r="S65" s="28"/>
      <c r="T65" s="10"/>
      <c r="U65" s="8"/>
      <c r="V65" s="8"/>
      <c r="W65" s="8"/>
      <c r="BD65" s="10"/>
    </row>
    <row r="66" spans="13:57" ht="12.75">
      <c r="M66">
        <v>1</v>
      </c>
      <c r="N66" s="8" t="s">
        <v>26</v>
      </c>
      <c r="O66" s="9" t="s">
        <v>328</v>
      </c>
      <c r="P66" s="8">
        <v>0</v>
      </c>
      <c r="Q66" s="8">
        <v>0</v>
      </c>
      <c r="R66" s="27">
        <v>0</v>
      </c>
      <c r="S66" s="27">
        <v>0</v>
      </c>
      <c r="T66" s="10"/>
      <c r="U66" s="8" t="s">
        <v>108</v>
      </c>
      <c r="V66" s="8" t="s">
        <v>126</v>
      </c>
      <c r="W66" s="8" t="s">
        <v>247</v>
      </c>
      <c r="X66" s="8" t="s">
        <v>120</v>
      </c>
      <c r="Y66" s="8" t="s">
        <v>54</v>
      </c>
      <c r="Z66" s="8" t="s">
        <v>150</v>
      </c>
      <c r="AA66" s="8" t="s">
        <v>153</v>
      </c>
      <c r="AB66" s="8" t="s">
        <v>250</v>
      </c>
      <c r="AC66" s="8" t="s">
        <v>158</v>
      </c>
      <c r="AD66" s="8" t="s">
        <v>158</v>
      </c>
      <c r="AE66" s="8" t="s">
        <v>197</v>
      </c>
      <c r="AF66" s="8" t="s">
        <v>138</v>
      </c>
      <c r="AG66" s="8" t="s">
        <v>134</v>
      </c>
      <c r="AH66" s="8" t="s">
        <v>258</v>
      </c>
      <c r="AI66" s="8">
        <v>360</v>
      </c>
      <c r="AJ66" s="8" t="s">
        <v>270</v>
      </c>
      <c r="AK66" s="8" t="s">
        <v>133</v>
      </c>
      <c r="AL66" s="8" t="s">
        <v>138</v>
      </c>
      <c r="AM66" s="8" t="s">
        <v>141</v>
      </c>
      <c r="AN66" s="8" t="s">
        <v>141</v>
      </c>
      <c r="AO66" s="8" t="s">
        <v>197</v>
      </c>
      <c r="AP66" s="8" t="s">
        <v>138</v>
      </c>
      <c r="AQ66" s="8" t="s">
        <v>285</v>
      </c>
      <c r="AR66" s="8" t="s">
        <v>179</v>
      </c>
      <c r="AS66" s="8" t="s">
        <v>69</v>
      </c>
      <c r="AT66" s="8" t="s">
        <v>304</v>
      </c>
      <c r="AU66" s="8" t="s">
        <v>42</v>
      </c>
      <c r="AV66" s="8" t="s">
        <v>68</v>
      </c>
      <c r="AW66" s="8" t="s">
        <v>134</v>
      </c>
      <c r="AX66" s="8" t="s">
        <v>207</v>
      </c>
      <c r="AY66" s="8" t="s">
        <v>213</v>
      </c>
      <c r="AZ66" s="8" t="s">
        <v>224</v>
      </c>
      <c r="BA66" s="23" t="s">
        <v>228</v>
      </c>
      <c r="BB66" s="8" t="s">
        <v>219</v>
      </c>
      <c r="BC66" s="8" t="s">
        <v>324</v>
      </c>
      <c r="BD66" s="9"/>
      <c r="BE66" s="8"/>
    </row>
    <row r="67" spans="13:57" ht="12.75">
      <c r="M67">
        <v>2</v>
      </c>
      <c r="N67" s="8" t="s">
        <v>327</v>
      </c>
      <c r="O67" s="9" t="s">
        <v>45</v>
      </c>
      <c r="P67" s="8">
        <v>1</v>
      </c>
      <c r="Q67" s="8">
        <v>1</v>
      </c>
      <c r="R67" s="27">
        <v>1</v>
      </c>
      <c r="S67" s="27">
        <v>1</v>
      </c>
      <c r="T67" s="10"/>
      <c r="U67" s="8" t="s">
        <v>109</v>
      </c>
      <c r="V67" s="8" t="s">
        <v>127</v>
      </c>
      <c r="W67" s="8" t="s">
        <v>75</v>
      </c>
      <c r="X67" s="8" t="s">
        <v>248</v>
      </c>
      <c r="Y67" s="8" t="s">
        <v>196</v>
      </c>
      <c r="Z67" s="8" t="s">
        <v>151</v>
      </c>
      <c r="AA67" s="8" t="s">
        <v>154</v>
      </c>
      <c r="AB67" s="8" t="s">
        <v>107</v>
      </c>
      <c r="AC67" s="8" t="s">
        <v>159</v>
      </c>
      <c r="AD67" s="8" t="s">
        <v>159</v>
      </c>
      <c r="AE67" s="8" t="s">
        <v>254</v>
      </c>
      <c r="AF67" s="8" t="s">
        <v>165</v>
      </c>
      <c r="AG67" s="8" t="s">
        <v>199</v>
      </c>
      <c r="AH67" s="8" t="s">
        <v>259</v>
      </c>
      <c r="AI67" s="8" t="s">
        <v>266</v>
      </c>
      <c r="AJ67" s="8" t="s">
        <v>271</v>
      </c>
      <c r="AK67" s="8" t="s">
        <v>134</v>
      </c>
      <c r="AL67" s="8" t="s">
        <v>139</v>
      </c>
      <c r="AM67" s="8" t="s">
        <v>142</v>
      </c>
      <c r="AN67" s="8" t="s">
        <v>142</v>
      </c>
      <c r="AO67" s="8" t="s">
        <v>254</v>
      </c>
      <c r="AP67" s="8" t="s">
        <v>171</v>
      </c>
      <c r="AQ67" s="8" t="s">
        <v>286</v>
      </c>
      <c r="AR67" s="8" t="s">
        <v>126</v>
      </c>
      <c r="AS67" s="8" t="s">
        <v>298</v>
      </c>
      <c r="AT67" s="8" t="s">
        <v>305</v>
      </c>
      <c r="AU67" s="8" t="s">
        <v>182</v>
      </c>
      <c r="AV67" s="8" t="s">
        <v>102</v>
      </c>
      <c r="AW67" s="8" t="s">
        <v>199</v>
      </c>
      <c r="AX67" s="8" t="s">
        <v>208</v>
      </c>
      <c r="AY67" s="8" t="s">
        <v>214</v>
      </c>
      <c r="AZ67" s="8" t="s">
        <v>175</v>
      </c>
      <c r="BA67" s="23" t="s">
        <v>229</v>
      </c>
      <c r="BB67" s="8" t="s">
        <v>122</v>
      </c>
      <c r="BC67" s="8" t="s">
        <v>236</v>
      </c>
      <c r="BD67" s="9"/>
      <c r="BE67" s="8"/>
    </row>
    <row r="68" spans="13:57" ht="12.75">
      <c r="M68">
        <v>3</v>
      </c>
      <c r="N68" s="8" t="s">
        <v>76</v>
      </c>
      <c r="O68" s="9" t="s">
        <v>25</v>
      </c>
      <c r="P68" s="8">
        <v>2</v>
      </c>
      <c r="Q68" s="8">
        <v>2</v>
      </c>
      <c r="R68" s="27">
        <v>2</v>
      </c>
      <c r="S68" s="27">
        <v>2</v>
      </c>
      <c r="T68" s="10"/>
      <c r="U68" s="8" t="s">
        <v>110</v>
      </c>
      <c r="V68" s="8" t="s">
        <v>128</v>
      </c>
      <c r="W68" s="8"/>
      <c r="X68" s="8" t="s">
        <v>121</v>
      </c>
      <c r="Y68" s="8" t="s">
        <v>147</v>
      </c>
      <c r="Z68" s="8" t="s">
        <v>152</v>
      </c>
      <c r="AA68" s="8" t="s">
        <v>155</v>
      </c>
      <c r="AB68" s="8" t="s">
        <v>251</v>
      </c>
      <c r="AC68" s="8" t="s">
        <v>56</v>
      </c>
      <c r="AD68" s="8"/>
      <c r="AE68" s="8" t="s">
        <v>162</v>
      </c>
      <c r="AF68" s="8" t="s">
        <v>166</v>
      </c>
      <c r="AG68" s="8" t="s">
        <v>200</v>
      </c>
      <c r="AH68" s="8" t="s">
        <v>260</v>
      </c>
      <c r="AI68" s="8" t="s">
        <v>267</v>
      </c>
      <c r="AJ68" s="8" t="s">
        <v>272</v>
      </c>
      <c r="AK68" s="8" t="s">
        <v>135</v>
      </c>
      <c r="AL68" s="8" t="s">
        <v>140</v>
      </c>
      <c r="AM68" s="8" t="s">
        <v>143</v>
      </c>
      <c r="AN68" s="8" t="s">
        <v>145</v>
      </c>
      <c r="AO68" s="8" t="s">
        <v>162</v>
      </c>
      <c r="AP68" s="8" t="s">
        <v>172</v>
      </c>
      <c r="AQ68" s="8" t="s">
        <v>181</v>
      </c>
      <c r="AR68" s="8" t="s">
        <v>129</v>
      </c>
      <c r="AS68" s="8" t="s">
        <v>81</v>
      </c>
      <c r="AT68" s="8" t="s">
        <v>306</v>
      </c>
      <c r="AU68" s="8" t="s">
        <v>43</v>
      </c>
      <c r="AV68" s="8" t="s">
        <v>103</v>
      </c>
      <c r="AW68" s="8" t="s">
        <v>200</v>
      </c>
      <c r="AX68" s="8" t="s">
        <v>209</v>
      </c>
      <c r="AY68" s="8" t="s">
        <v>215</v>
      </c>
      <c r="AZ68" s="8" t="s">
        <v>225</v>
      </c>
      <c r="BA68" s="23" t="s">
        <v>230</v>
      </c>
      <c r="BB68" s="8" t="s">
        <v>220</v>
      </c>
      <c r="BC68" s="8" t="s">
        <v>162</v>
      </c>
      <c r="BD68" s="9"/>
      <c r="BE68" s="8"/>
    </row>
    <row r="69" spans="13:57" ht="12.75">
      <c r="M69">
        <v>4</v>
      </c>
      <c r="N69" s="8" t="s">
        <v>77</v>
      </c>
      <c r="O69" s="9" t="s">
        <v>241</v>
      </c>
      <c r="P69" s="8">
        <v>3</v>
      </c>
      <c r="Q69" s="8">
        <v>3</v>
      </c>
      <c r="R69" s="27">
        <v>3</v>
      </c>
      <c r="S69" s="27">
        <v>3</v>
      </c>
      <c r="T69" s="10"/>
      <c r="U69" s="8" t="s">
        <v>111</v>
      </c>
      <c r="V69" s="8" t="s">
        <v>129</v>
      </c>
      <c r="W69" s="8"/>
      <c r="X69" s="8" t="s">
        <v>122</v>
      </c>
      <c r="Y69" s="8" t="s">
        <v>148</v>
      </c>
      <c r="Z69" s="8" t="s">
        <v>195</v>
      </c>
      <c r="AA69" s="8" t="s">
        <v>156</v>
      </c>
      <c r="AB69" s="8" t="s">
        <v>252</v>
      </c>
      <c r="AC69" s="8"/>
      <c r="AD69" s="8"/>
      <c r="AE69" s="8" t="s">
        <v>163</v>
      </c>
      <c r="AF69" s="8" t="s">
        <v>167</v>
      </c>
      <c r="AG69" s="8" t="s">
        <v>24</v>
      </c>
      <c r="AH69" s="8" t="s">
        <v>261</v>
      </c>
      <c r="AI69" s="8" t="s">
        <v>268</v>
      </c>
      <c r="AJ69" s="8" t="s">
        <v>273</v>
      </c>
      <c r="AK69" s="8"/>
      <c r="AL69" s="8"/>
      <c r="AM69" s="8"/>
      <c r="AN69" s="8"/>
      <c r="AO69" s="8" t="s">
        <v>279</v>
      </c>
      <c r="AP69" s="8" t="s">
        <v>173</v>
      </c>
      <c r="AQ69" s="15" t="s">
        <v>53</v>
      </c>
      <c r="AR69" s="15" t="s">
        <v>180</v>
      </c>
      <c r="AS69" s="15" t="s">
        <v>82</v>
      </c>
      <c r="AT69" s="15" t="s">
        <v>307</v>
      </c>
      <c r="AU69" s="15" t="s">
        <v>44</v>
      </c>
      <c r="AV69" s="15" t="s">
        <v>67</v>
      </c>
      <c r="AW69" s="8" t="s">
        <v>24</v>
      </c>
      <c r="AX69" s="8" t="s">
        <v>210</v>
      </c>
      <c r="AY69" s="8" t="s">
        <v>216</v>
      </c>
      <c r="AZ69" s="8" t="s">
        <v>226</v>
      </c>
      <c r="BA69" s="23" t="s">
        <v>231</v>
      </c>
      <c r="BB69" s="8" t="s">
        <v>234</v>
      </c>
      <c r="BC69" s="8" t="s">
        <v>134</v>
      </c>
      <c r="BD69" s="9"/>
      <c r="BE69" s="8"/>
    </row>
    <row r="70" spans="13:57" ht="13.5" thickBot="1">
      <c r="M70">
        <v>5</v>
      </c>
      <c r="N70" s="23" t="s">
        <v>78</v>
      </c>
      <c r="O70" s="13" t="s">
        <v>27</v>
      </c>
      <c r="P70" s="8">
        <v>4</v>
      </c>
      <c r="Q70" s="8">
        <v>4</v>
      </c>
      <c r="R70" s="27">
        <v>4</v>
      </c>
      <c r="S70" s="8">
        <v>4</v>
      </c>
      <c r="T70" s="10"/>
      <c r="U70" s="8" t="s">
        <v>112</v>
      </c>
      <c r="V70" s="8" t="s">
        <v>130</v>
      </c>
      <c r="W70" s="8"/>
      <c r="X70" s="8" t="s">
        <v>221</v>
      </c>
      <c r="Y70" s="15" t="s">
        <v>149</v>
      </c>
      <c r="Z70" s="15"/>
      <c r="AA70" s="15" t="s">
        <v>157</v>
      </c>
      <c r="AB70" s="15"/>
      <c r="AC70" s="15"/>
      <c r="AD70" s="15"/>
      <c r="AE70" s="15" t="s">
        <v>198</v>
      </c>
      <c r="AF70" s="15" t="s">
        <v>168</v>
      </c>
      <c r="AG70" s="15" t="s">
        <v>24</v>
      </c>
      <c r="AH70" s="24" t="s">
        <v>262</v>
      </c>
      <c r="AI70" s="15"/>
      <c r="AJ70" s="24" t="s">
        <v>280</v>
      </c>
      <c r="AK70" s="8"/>
      <c r="AL70" s="8"/>
      <c r="AM70" s="8"/>
      <c r="AN70" s="8"/>
      <c r="AO70" s="8" t="s">
        <v>198</v>
      </c>
      <c r="AP70" s="24" t="s">
        <v>174</v>
      </c>
      <c r="AQ70" s="24" t="s">
        <v>182</v>
      </c>
      <c r="AR70" s="15"/>
      <c r="AS70" s="15" t="s">
        <v>299</v>
      </c>
      <c r="AT70" s="15" t="s">
        <v>308</v>
      </c>
      <c r="AU70" s="15" t="s">
        <v>45</v>
      </c>
      <c r="AV70" s="24" t="s">
        <v>311</v>
      </c>
      <c r="AW70" s="15" t="s">
        <v>24</v>
      </c>
      <c r="AX70" s="8" t="s">
        <v>211</v>
      </c>
      <c r="AY70" s="24" t="s">
        <v>217</v>
      </c>
      <c r="AZ70" s="8" t="s">
        <v>227</v>
      </c>
      <c r="BA70" s="23" t="s">
        <v>232</v>
      </c>
      <c r="BB70" s="31" t="s">
        <v>235</v>
      </c>
      <c r="BC70" s="8"/>
      <c r="BD70" s="9"/>
      <c r="BE70" s="8"/>
    </row>
    <row r="71" spans="13:57" ht="12.75">
      <c r="M71">
        <v>6</v>
      </c>
      <c r="N71" s="8" t="s">
        <v>79</v>
      </c>
      <c r="O71" s="9" t="s">
        <v>242</v>
      </c>
      <c r="P71" s="8">
        <v>5</v>
      </c>
      <c r="Q71" s="8">
        <v>5</v>
      </c>
      <c r="R71" s="27">
        <v>5</v>
      </c>
      <c r="S71" s="8">
        <v>5</v>
      </c>
      <c r="T71" s="10"/>
      <c r="U71" s="8" t="s">
        <v>113</v>
      </c>
      <c r="V71" s="8" t="s">
        <v>131</v>
      </c>
      <c r="W71" s="8"/>
      <c r="X71" s="8" t="s">
        <v>123</v>
      </c>
      <c r="Y71" s="14" t="s">
        <v>281</v>
      </c>
      <c r="Z71" s="8"/>
      <c r="AA71" s="8" t="s">
        <v>249</v>
      </c>
      <c r="AB71" s="8"/>
      <c r="AC71" s="8"/>
      <c r="AD71" s="8"/>
      <c r="AE71" s="8" t="s">
        <v>255</v>
      </c>
      <c r="AF71" s="8" t="s">
        <v>169</v>
      </c>
      <c r="AG71" s="8" t="s">
        <v>24</v>
      </c>
      <c r="AH71" s="8" t="s">
        <v>263</v>
      </c>
      <c r="AI71" s="8"/>
      <c r="AJ71" s="8" t="s">
        <v>274</v>
      </c>
      <c r="AK71" s="8"/>
      <c r="AL71" s="8"/>
      <c r="AM71" s="8"/>
      <c r="AN71" s="8"/>
      <c r="AO71" s="8" t="s">
        <v>138</v>
      </c>
      <c r="AP71" s="8" t="s">
        <v>175</v>
      </c>
      <c r="AQ71" s="8" t="s">
        <v>287</v>
      </c>
      <c r="AR71" s="8"/>
      <c r="AS71" s="8" t="s">
        <v>300</v>
      </c>
      <c r="AT71" s="8" t="s">
        <v>309</v>
      </c>
      <c r="AU71" s="8" t="s">
        <v>303</v>
      </c>
      <c r="AV71" s="8" t="s">
        <v>66</v>
      </c>
      <c r="AW71" s="8" t="s">
        <v>24</v>
      </c>
      <c r="AX71" s="8" t="s">
        <v>212</v>
      </c>
      <c r="AY71" s="14" t="s">
        <v>218</v>
      </c>
      <c r="BA71" s="23" t="s">
        <v>233</v>
      </c>
      <c r="BB71" s="8" t="s">
        <v>223</v>
      </c>
      <c r="BC71" s="8"/>
      <c r="BD71" s="9"/>
      <c r="BE71" s="8"/>
    </row>
    <row r="72" spans="13:57" ht="12.75">
      <c r="M72">
        <v>7</v>
      </c>
      <c r="N72" s="8" t="s">
        <v>80</v>
      </c>
      <c r="O72" s="9" t="s">
        <v>243</v>
      </c>
      <c r="P72" s="8">
        <v>6</v>
      </c>
      <c r="Q72" s="8">
        <v>6</v>
      </c>
      <c r="R72" s="27">
        <v>6</v>
      </c>
      <c r="S72" s="8">
        <v>6</v>
      </c>
      <c r="T72" s="10"/>
      <c r="U72" s="8" t="s">
        <v>114</v>
      </c>
      <c r="V72" s="8"/>
      <c r="W72" s="8"/>
      <c r="X72" s="8"/>
      <c r="Z72" s="8"/>
      <c r="AA72" s="8"/>
      <c r="AB72" s="8"/>
      <c r="AC72" s="8"/>
      <c r="AD72" s="8"/>
      <c r="AE72" s="8"/>
      <c r="AF72" s="8"/>
      <c r="AG72" s="8"/>
      <c r="AH72" s="8" t="s">
        <v>142</v>
      </c>
      <c r="AI72" s="8"/>
      <c r="AJ72" s="8" t="s">
        <v>275</v>
      </c>
      <c r="AK72" s="8"/>
      <c r="AL72" s="8"/>
      <c r="AM72" s="8"/>
      <c r="AN72" s="8"/>
      <c r="AO72" s="8"/>
      <c r="AP72" s="8" t="s">
        <v>176</v>
      </c>
      <c r="AQ72" s="8" t="s">
        <v>288</v>
      </c>
      <c r="AR72" s="8"/>
      <c r="AS72" s="8"/>
      <c r="AT72" s="8"/>
      <c r="AU72" s="8"/>
      <c r="AV72" s="11" t="s">
        <v>58</v>
      </c>
      <c r="AW72" s="8"/>
      <c r="AX72" s="8"/>
      <c r="AY72" s="14" t="s">
        <v>320</v>
      </c>
      <c r="BA72" s="8"/>
      <c r="BB72" s="8"/>
      <c r="BC72" s="8"/>
      <c r="BD72" s="9"/>
      <c r="BE72" s="8"/>
    </row>
    <row r="73" spans="13:57" ht="12.75">
      <c r="M73">
        <v>8</v>
      </c>
      <c r="N73" s="8" t="s">
        <v>70</v>
      </c>
      <c r="O73" s="9" t="s">
        <v>107</v>
      </c>
      <c r="P73" s="8">
        <v>7</v>
      </c>
      <c r="Q73" s="8">
        <v>7</v>
      </c>
      <c r="R73" s="27">
        <v>7</v>
      </c>
      <c r="S73" s="8">
        <v>7</v>
      </c>
      <c r="T73" s="10"/>
      <c r="U73" s="8" t="s">
        <v>115</v>
      </c>
      <c r="V73" s="8"/>
      <c r="W73" s="8"/>
      <c r="X73" s="8"/>
      <c r="Z73" s="8"/>
      <c r="AA73" s="8"/>
      <c r="AB73" s="8"/>
      <c r="AC73" s="8"/>
      <c r="AD73" s="8"/>
      <c r="AE73" s="8"/>
      <c r="AF73" s="8"/>
      <c r="AG73" s="8"/>
      <c r="AH73" s="8" t="s">
        <v>264</v>
      </c>
      <c r="AI73" s="8"/>
      <c r="AJ73" s="8" t="s">
        <v>276</v>
      </c>
      <c r="AK73" s="8"/>
      <c r="AL73" s="8"/>
      <c r="AM73" s="8"/>
      <c r="AN73" s="8"/>
      <c r="AO73" s="8"/>
      <c r="AP73" s="8" t="s">
        <v>177</v>
      </c>
      <c r="AQ73" s="8" t="s">
        <v>289</v>
      </c>
      <c r="AR73" s="8"/>
      <c r="AS73" s="8"/>
      <c r="AT73" s="8"/>
      <c r="AU73" s="8" t="s">
        <v>46</v>
      </c>
      <c r="AV73" s="8" t="s">
        <v>74</v>
      </c>
      <c r="AW73" s="8"/>
      <c r="AX73" s="8"/>
      <c r="AY73" s="14" t="s">
        <v>321</v>
      </c>
      <c r="AZ73" s="8"/>
      <c r="BA73" s="8"/>
      <c r="BB73" s="8"/>
      <c r="BD73" s="9"/>
      <c r="BE73" s="8"/>
    </row>
    <row r="74" spans="13:57" ht="13.5" thickBot="1">
      <c r="M74">
        <v>9</v>
      </c>
      <c r="N74" s="11" t="s">
        <v>83</v>
      </c>
      <c r="O74" s="9" t="s">
        <v>19</v>
      </c>
      <c r="P74" s="8">
        <v>8</v>
      </c>
      <c r="Q74" s="8">
        <v>8</v>
      </c>
      <c r="R74" s="27">
        <v>8</v>
      </c>
      <c r="S74" s="8">
        <v>8</v>
      </c>
      <c r="T74" s="10"/>
      <c r="U74" s="8" t="s">
        <v>116</v>
      </c>
      <c r="V74" s="8"/>
      <c r="W74" s="8"/>
      <c r="X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 t="s">
        <v>277</v>
      </c>
      <c r="AK74" s="8"/>
      <c r="AL74" s="8"/>
      <c r="AM74" s="8"/>
      <c r="AN74" s="8"/>
      <c r="AO74" s="8"/>
      <c r="AP74" s="8" t="s">
        <v>202</v>
      </c>
      <c r="AQ74" s="24" t="s">
        <v>290</v>
      </c>
      <c r="AR74" s="15"/>
      <c r="AS74" s="15"/>
      <c r="AT74" s="15"/>
      <c r="AU74" s="15" t="s">
        <v>47</v>
      </c>
      <c r="AV74" s="15" t="s">
        <v>24</v>
      </c>
      <c r="AW74" s="8"/>
      <c r="AX74" s="8"/>
      <c r="AY74" s="14" t="s">
        <v>322</v>
      </c>
      <c r="AZ74" s="8"/>
      <c r="BA74" s="8"/>
      <c r="BB74" s="8"/>
      <c r="BC74" s="8"/>
      <c r="BD74" s="9"/>
      <c r="BE74" s="8"/>
    </row>
    <row r="75" spans="13:57" ht="13.5" thickBot="1">
      <c r="M75">
        <v>10</v>
      </c>
      <c r="N75" s="8">
        <v>7</v>
      </c>
      <c r="O75" s="9"/>
      <c r="P75" s="8">
        <v>9</v>
      </c>
      <c r="Q75" s="8">
        <v>9</v>
      </c>
      <c r="R75" s="27">
        <v>9</v>
      </c>
      <c r="S75" s="8">
        <v>9</v>
      </c>
      <c r="T75" s="10"/>
      <c r="U75" s="8" t="s">
        <v>117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 t="s">
        <v>278</v>
      </c>
      <c r="AK75" s="8"/>
      <c r="AL75" s="8"/>
      <c r="AM75" s="8"/>
      <c r="AN75" s="8"/>
      <c r="AO75" s="8"/>
      <c r="AP75" s="8"/>
      <c r="AQ75" s="11" t="s">
        <v>292</v>
      </c>
      <c r="AR75" s="11"/>
      <c r="AS75" s="11"/>
      <c r="AT75" s="11"/>
      <c r="AU75" s="15" t="s">
        <v>48</v>
      </c>
      <c r="AV75" s="33" t="s">
        <v>100</v>
      </c>
      <c r="AW75" s="8"/>
      <c r="AX75" s="8"/>
      <c r="AY75" s="36" t="s">
        <v>323</v>
      </c>
      <c r="AZ75" s="8"/>
      <c r="BA75" s="8"/>
      <c r="BB75" s="8"/>
      <c r="BC75" s="8"/>
      <c r="BD75" s="9"/>
      <c r="BE75" s="8"/>
    </row>
    <row r="76" spans="13:57" ht="12.75">
      <c r="M76">
        <v>11</v>
      </c>
      <c r="N76" s="8">
        <v>8</v>
      </c>
      <c r="O76" s="9"/>
      <c r="P76" s="8"/>
      <c r="Q76" s="8"/>
      <c r="R76" s="27"/>
      <c r="S76" s="32"/>
      <c r="T76" s="10"/>
      <c r="U76" s="8" t="s">
        <v>118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11" t="s">
        <v>293</v>
      </c>
      <c r="AR76" s="11"/>
      <c r="AS76" s="11"/>
      <c r="AT76" s="11"/>
      <c r="AU76" s="15" t="s">
        <v>49</v>
      </c>
      <c r="AV76" s="15" t="s">
        <v>88</v>
      </c>
      <c r="AW76" s="8"/>
      <c r="AX76" s="8"/>
      <c r="AY76" s="8" t="s">
        <v>219</v>
      </c>
      <c r="AZ76" s="8"/>
      <c r="BA76" s="8"/>
      <c r="BB76" s="8"/>
      <c r="BC76" s="8"/>
      <c r="BD76" s="9"/>
      <c r="BE76" s="8"/>
    </row>
    <row r="77" spans="13:57" ht="12.75">
      <c r="M77">
        <v>12</v>
      </c>
      <c r="N77" s="8">
        <v>9</v>
      </c>
      <c r="O77" s="9"/>
      <c r="P77" s="8"/>
      <c r="Q77" s="8"/>
      <c r="R77" s="27"/>
      <c r="S77" s="27"/>
      <c r="T77" s="10"/>
      <c r="U77" s="8" t="s">
        <v>119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11" t="s">
        <v>291</v>
      </c>
      <c r="AR77" s="11"/>
      <c r="AS77" s="11"/>
      <c r="AT77" s="11"/>
      <c r="AU77" s="15" t="s">
        <v>311</v>
      </c>
      <c r="AV77" s="15" t="s">
        <v>93</v>
      </c>
      <c r="AW77" s="8"/>
      <c r="AX77" s="8"/>
      <c r="AY77" s="8" t="s">
        <v>122</v>
      </c>
      <c r="AZ77" s="8"/>
      <c r="BA77" s="8"/>
      <c r="BB77" s="8"/>
      <c r="BC77" s="8"/>
      <c r="BD77" s="9"/>
      <c r="BE77" s="8"/>
    </row>
    <row r="78" spans="13:57" ht="12.75">
      <c r="M78">
        <v>13</v>
      </c>
      <c r="N78" s="8" t="s">
        <v>23</v>
      </c>
      <c r="O78" s="9"/>
      <c r="P78" s="8"/>
      <c r="Q78" s="8"/>
      <c r="R78" s="27"/>
      <c r="S78" s="27"/>
      <c r="T78" s="10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1" t="s">
        <v>294</v>
      </c>
      <c r="AR78" s="11"/>
      <c r="AS78" s="11"/>
      <c r="AT78" s="11"/>
      <c r="AU78" s="15" t="s">
        <v>303</v>
      </c>
      <c r="AV78" s="15" t="s">
        <v>98</v>
      </c>
      <c r="AW78" s="8"/>
      <c r="AX78" s="8"/>
      <c r="AY78" s="8" t="s">
        <v>220</v>
      </c>
      <c r="AZ78" s="8"/>
      <c r="BA78" s="8"/>
      <c r="BB78" s="8"/>
      <c r="BC78" s="8"/>
      <c r="BD78" s="9"/>
      <c r="BE78" s="8"/>
    </row>
    <row r="79" spans="13:57" ht="12.75">
      <c r="M79">
        <v>14</v>
      </c>
      <c r="N79" s="11" t="s">
        <v>84</v>
      </c>
      <c r="O79" s="9"/>
      <c r="P79" s="8"/>
      <c r="Q79" s="8"/>
      <c r="R79" s="27"/>
      <c r="S79" s="27"/>
      <c r="T79" s="10"/>
      <c r="U79" s="8" t="s">
        <v>73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11" t="s">
        <v>295</v>
      </c>
      <c r="AR79" s="11"/>
      <c r="AS79" s="11"/>
      <c r="AT79" s="11"/>
      <c r="AU79" s="15"/>
      <c r="AV79" s="14" t="s">
        <v>105</v>
      </c>
      <c r="AW79" s="8"/>
      <c r="AX79" s="8"/>
      <c r="AY79" s="8" t="s">
        <v>221</v>
      </c>
      <c r="AZ79" s="8"/>
      <c r="BA79" s="8"/>
      <c r="BB79" s="8"/>
      <c r="BC79" s="8"/>
      <c r="BD79" s="9"/>
      <c r="BE79" s="8"/>
    </row>
    <row r="80" spans="13:57" ht="16.5" thickBot="1">
      <c r="M80">
        <v>15</v>
      </c>
      <c r="N80" s="8">
        <v>4</v>
      </c>
      <c r="O80" s="9"/>
      <c r="P80" s="8"/>
      <c r="Q80" s="8"/>
      <c r="R80" s="27"/>
      <c r="S80" s="27"/>
      <c r="T80" s="10"/>
      <c r="U80" s="26" t="s">
        <v>24</v>
      </c>
      <c r="V80" s="26"/>
      <c r="W80" s="26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5" t="s">
        <v>50</v>
      </c>
      <c r="AV80" s="24" t="s">
        <v>65</v>
      </c>
      <c r="AW80" s="8"/>
      <c r="AX80" s="8"/>
      <c r="AY80" s="8" t="s">
        <v>222</v>
      </c>
      <c r="AZ80" s="8"/>
      <c r="BA80" s="8"/>
      <c r="BB80" s="8"/>
      <c r="BC80" s="8"/>
      <c r="BD80" s="9"/>
      <c r="BE80" s="8"/>
    </row>
    <row r="81" spans="13:57" ht="15.75">
      <c r="M81">
        <v>16</v>
      </c>
      <c r="N81" s="8">
        <v>5</v>
      </c>
      <c r="O81" s="9"/>
      <c r="P81" s="8"/>
      <c r="Q81" s="8"/>
      <c r="R81" s="27"/>
      <c r="S81" s="27"/>
      <c r="T81" s="10"/>
      <c r="U81" s="26" t="s">
        <v>74</v>
      </c>
      <c r="V81" s="26"/>
      <c r="W81" s="26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5" t="s">
        <v>51</v>
      </c>
      <c r="AV81" s="12" t="s">
        <v>312</v>
      </c>
      <c r="AW81" s="8"/>
      <c r="AX81" s="8"/>
      <c r="AY81" s="8" t="s">
        <v>223</v>
      </c>
      <c r="AZ81" s="8"/>
      <c r="BA81" s="8"/>
      <c r="BB81" s="8"/>
      <c r="BC81" s="8"/>
      <c r="BD81" s="9"/>
      <c r="BE81" s="8"/>
    </row>
    <row r="82" spans="13:57" ht="12.75">
      <c r="M82">
        <v>17</v>
      </c>
      <c r="N82" s="8">
        <v>6</v>
      </c>
      <c r="O82" s="9"/>
      <c r="P82" s="8"/>
      <c r="Q82" s="8"/>
      <c r="R82" s="27"/>
      <c r="S82" s="27"/>
      <c r="T82" s="10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5" t="s">
        <v>52</v>
      </c>
      <c r="AV82" s="12" t="s">
        <v>313</v>
      </c>
      <c r="AW82" s="8"/>
      <c r="AX82" s="8"/>
      <c r="AZ82" s="8"/>
      <c r="BA82" s="8"/>
      <c r="BB82" s="8"/>
      <c r="BC82" s="8"/>
      <c r="BD82" s="9"/>
      <c r="BE82" s="8"/>
    </row>
    <row r="83" spans="13:57" ht="12.75">
      <c r="M83">
        <v>18</v>
      </c>
      <c r="N83" s="8" t="s">
        <v>85</v>
      </c>
      <c r="O83" s="9"/>
      <c r="P83" s="8"/>
      <c r="Q83" s="8"/>
      <c r="R83" s="27"/>
      <c r="S83" s="27"/>
      <c r="T83" s="10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5" t="s">
        <v>53</v>
      </c>
      <c r="AV83" s="12" t="s">
        <v>314</v>
      </c>
      <c r="AW83" s="8"/>
      <c r="AX83" s="8"/>
      <c r="AZ83" s="8"/>
      <c r="BA83" s="8"/>
      <c r="BB83" s="8"/>
      <c r="BC83" s="8"/>
      <c r="BD83" s="9"/>
      <c r="BE83" s="8"/>
    </row>
    <row r="84" spans="13:57" ht="12.75">
      <c r="M84">
        <v>19</v>
      </c>
      <c r="N84" s="8">
        <v>1</v>
      </c>
      <c r="O84" s="9"/>
      <c r="P84" s="8"/>
      <c r="Q84" s="8"/>
      <c r="R84" s="27"/>
      <c r="S84" s="27"/>
      <c r="T84" s="10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5" t="s">
        <v>311</v>
      </c>
      <c r="AV84" s="8" t="s">
        <v>315</v>
      </c>
      <c r="AW84" s="8"/>
      <c r="AX84" s="8"/>
      <c r="AZ84" s="8"/>
      <c r="BA84" s="8"/>
      <c r="BB84" s="8"/>
      <c r="BC84" s="8"/>
      <c r="BD84" s="9"/>
      <c r="BE84" s="8"/>
    </row>
    <row r="85" spans="13:57" ht="13.5" thickBot="1">
      <c r="M85">
        <v>20</v>
      </c>
      <c r="N85" s="8">
        <v>2</v>
      </c>
      <c r="O85" s="9"/>
      <c r="P85" s="8"/>
      <c r="Q85" s="8"/>
      <c r="R85" s="27"/>
      <c r="S85" s="27"/>
      <c r="T85" s="10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5" t="s">
        <v>303</v>
      </c>
      <c r="AV85" s="24" t="s">
        <v>104</v>
      </c>
      <c r="AW85" s="8"/>
      <c r="AX85" s="8"/>
      <c r="AY85" s="8"/>
      <c r="AZ85" s="8"/>
      <c r="BA85" s="8"/>
      <c r="BB85" s="8"/>
      <c r="BC85" s="8"/>
      <c r="BD85" s="9"/>
      <c r="BE85" s="8"/>
    </row>
    <row r="86" spans="13:57" ht="12.75">
      <c r="M86">
        <v>21</v>
      </c>
      <c r="N86" s="8">
        <v>3</v>
      </c>
      <c r="O86" s="9"/>
      <c r="P86" s="8"/>
      <c r="Q86" s="8"/>
      <c r="R86" s="27"/>
      <c r="S86" s="27"/>
      <c r="T86" s="10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5"/>
      <c r="AV86" s="12" t="s">
        <v>316</v>
      </c>
      <c r="AW86" s="8"/>
      <c r="AX86" s="8"/>
      <c r="AZ86" s="8"/>
      <c r="BA86" s="8"/>
      <c r="BB86" s="8"/>
      <c r="BC86" s="8"/>
      <c r="BD86" s="9"/>
      <c r="BE86" s="8"/>
    </row>
    <row r="87" spans="13:57" ht="12.75">
      <c r="M87">
        <v>22</v>
      </c>
      <c r="N87" s="8" t="s">
        <v>20</v>
      </c>
      <c r="O87" s="9"/>
      <c r="P87" s="8"/>
      <c r="Q87" s="8"/>
      <c r="R87" s="27"/>
      <c r="S87" s="27"/>
      <c r="T87" s="10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5" t="s">
        <v>54</v>
      </c>
      <c r="AV87" s="12" t="s">
        <v>317</v>
      </c>
      <c r="AW87" s="8"/>
      <c r="AX87" s="8"/>
      <c r="AZ87" s="8"/>
      <c r="BA87" s="8"/>
      <c r="BB87" s="8"/>
      <c r="BC87" s="8"/>
      <c r="BD87" s="9"/>
      <c r="BE87" s="8"/>
    </row>
    <row r="88" spans="13:57" ht="12.75">
      <c r="M88">
        <v>23</v>
      </c>
      <c r="N88" s="8" t="s">
        <v>240</v>
      </c>
      <c r="O88" s="9"/>
      <c r="P88" s="8"/>
      <c r="Q88" s="8"/>
      <c r="R88" s="27"/>
      <c r="S88" s="27"/>
      <c r="T88" s="10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5" t="s">
        <v>55</v>
      </c>
      <c r="AV88" s="8" t="s">
        <v>97</v>
      </c>
      <c r="AW88" s="8"/>
      <c r="AX88" s="8"/>
      <c r="AZ88" s="8"/>
      <c r="BA88" s="8"/>
      <c r="BB88" s="8"/>
      <c r="BC88" s="8"/>
      <c r="BD88" s="9"/>
      <c r="BE88" s="8"/>
    </row>
    <row r="89" spans="13:57" ht="15.75">
      <c r="M89">
        <v>24</v>
      </c>
      <c r="N89" s="8">
        <v>0</v>
      </c>
      <c r="O89" s="9"/>
      <c r="P89" s="8"/>
      <c r="Q89" s="8"/>
      <c r="R89" s="27"/>
      <c r="S89" s="27"/>
      <c r="T89" s="10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5" t="s">
        <v>56</v>
      </c>
      <c r="AV89" s="35" t="s">
        <v>89</v>
      </c>
      <c r="AW89" s="8"/>
      <c r="AX89" s="8"/>
      <c r="AZ89" s="8"/>
      <c r="BA89" s="8"/>
      <c r="BB89" s="8"/>
      <c r="BC89" s="8"/>
      <c r="BD89" s="9"/>
      <c r="BE89" s="8"/>
    </row>
    <row r="90" spans="13:57" ht="13.5" thickBot="1">
      <c r="M90">
        <v>25</v>
      </c>
      <c r="N90" s="8" t="s">
        <v>24</v>
      </c>
      <c r="O90" s="9"/>
      <c r="P90" s="8"/>
      <c r="Q90" s="8"/>
      <c r="R90" s="27"/>
      <c r="S90" s="27"/>
      <c r="T90" s="10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5" t="s">
        <v>57</v>
      </c>
      <c r="AV90" s="34" t="s">
        <v>318</v>
      </c>
      <c r="AW90" s="8"/>
      <c r="AX90" s="8"/>
      <c r="AZ90" s="8"/>
      <c r="BA90" s="8"/>
      <c r="BB90" s="8"/>
      <c r="BC90" s="8"/>
      <c r="BD90" s="9"/>
      <c r="BE90" s="8"/>
    </row>
    <row r="91" spans="13:57" ht="12.75">
      <c r="M91">
        <v>26</v>
      </c>
      <c r="N91" s="8" t="s">
        <v>86</v>
      </c>
      <c r="O91" s="9"/>
      <c r="P91" s="8"/>
      <c r="Q91" s="8"/>
      <c r="R91" s="27"/>
      <c r="S91" s="27"/>
      <c r="T91" s="10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5" t="s">
        <v>311</v>
      </c>
      <c r="AV91" s="8" t="s">
        <v>94</v>
      </c>
      <c r="AW91" s="8"/>
      <c r="AX91" s="8"/>
      <c r="AY91" s="8"/>
      <c r="AZ91" s="8"/>
      <c r="BA91" s="8"/>
      <c r="BB91" s="8"/>
      <c r="BC91" s="8"/>
      <c r="BD91" s="9"/>
      <c r="BE91" s="8"/>
    </row>
    <row r="92" spans="13:57" ht="12.75">
      <c r="M92">
        <v>27</v>
      </c>
      <c r="N92" s="8" t="s">
        <v>21</v>
      </c>
      <c r="O92" s="9"/>
      <c r="P92" s="8"/>
      <c r="Q92" s="8"/>
      <c r="R92" s="27"/>
      <c r="S92" s="27"/>
      <c r="T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5" t="s">
        <v>303</v>
      </c>
      <c r="AV92" s="8" t="s">
        <v>99</v>
      </c>
      <c r="AW92" s="8"/>
      <c r="AX92" s="8"/>
      <c r="AY92" s="8"/>
      <c r="AZ92" s="8"/>
      <c r="BA92" s="8"/>
      <c r="BB92" s="8"/>
      <c r="BC92" s="8"/>
      <c r="BD92" s="9"/>
      <c r="BE92" s="8"/>
    </row>
    <row r="93" spans="13:57" ht="12.75">
      <c r="M93">
        <v>28</v>
      </c>
      <c r="O93" s="9"/>
      <c r="P93" s="8"/>
      <c r="Q93" s="8"/>
      <c r="R93" s="27"/>
      <c r="S93" s="2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5"/>
      <c r="AV93" s="8" t="s">
        <v>96</v>
      </c>
      <c r="AW93" s="8"/>
      <c r="AX93" s="8"/>
      <c r="AY93" s="8"/>
      <c r="AZ93" s="8"/>
      <c r="BA93" s="8"/>
      <c r="BB93" s="8"/>
      <c r="BC93" s="8"/>
      <c r="BD93" s="9"/>
      <c r="BE93" s="8"/>
    </row>
    <row r="94" spans="13:57" ht="12.75">
      <c r="M94">
        <v>29</v>
      </c>
      <c r="N94" s="8"/>
      <c r="O94" s="9"/>
      <c r="R94" s="28"/>
      <c r="S94" s="2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5" t="s">
        <v>183</v>
      </c>
      <c r="AV94" s="8" t="s">
        <v>106</v>
      </c>
      <c r="AW94" s="8"/>
      <c r="AX94" s="8"/>
      <c r="AY94" s="8"/>
      <c r="AZ94" s="8"/>
      <c r="BA94" s="8"/>
      <c r="BB94" s="8"/>
      <c r="BC94" s="8"/>
      <c r="BD94" s="9"/>
      <c r="BE94" s="8"/>
    </row>
    <row r="95" spans="13:56" ht="13.5" thickBot="1">
      <c r="M95">
        <v>30</v>
      </c>
      <c r="N95" s="8"/>
      <c r="O95" s="9"/>
      <c r="R95" s="28"/>
      <c r="S95" s="28"/>
      <c r="AU95" s="15" t="s">
        <v>58</v>
      </c>
      <c r="AV95" s="24" t="s">
        <v>101</v>
      </c>
      <c r="BD95" s="10"/>
    </row>
    <row r="96" spans="13:56" ht="12.75">
      <c r="M96">
        <v>31</v>
      </c>
      <c r="N96" s="8"/>
      <c r="O96" s="9"/>
      <c r="R96" s="28"/>
      <c r="S96" s="28"/>
      <c r="AU96" s="15" t="s">
        <v>59</v>
      </c>
      <c r="AV96" s="14" t="s">
        <v>91</v>
      </c>
      <c r="BD96" s="10"/>
    </row>
    <row r="97" spans="13:56" ht="12.75">
      <c r="M97">
        <v>32</v>
      </c>
      <c r="N97" s="8"/>
      <c r="O97" s="9"/>
      <c r="R97" s="28"/>
      <c r="S97" s="28"/>
      <c r="AU97" s="15" t="s">
        <v>60</v>
      </c>
      <c r="AV97" s="14" t="s">
        <v>92</v>
      </c>
      <c r="BD97" s="10"/>
    </row>
    <row r="98" spans="13:56" ht="12.75">
      <c r="M98">
        <v>33</v>
      </c>
      <c r="N98" s="8"/>
      <c r="O98" s="9"/>
      <c r="R98" s="28"/>
      <c r="S98" s="28"/>
      <c r="AU98" s="15" t="s">
        <v>61</v>
      </c>
      <c r="AV98" s="14" t="s">
        <v>95</v>
      </c>
      <c r="BD98" s="10"/>
    </row>
    <row r="99" spans="13:56" ht="12.75">
      <c r="M99">
        <v>34</v>
      </c>
      <c r="N99" s="8"/>
      <c r="O99" s="9"/>
      <c r="R99" s="28"/>
      <c r="S99" s="28"/>
      <c r="AU99" s="15" t="s">
        <v>303</v>
      </c>
      <c r="AV99" s="37" t="s">
        <v>319</v>
      </c>
      <c r="BD99" s="10"/>
    </row>
    <row r="100" spans="13:56" ht="12.75">
      <c r="M100">
        <v>35</v>
      </c>
      <c r="N100" s="8"/>
      <c r="O100" s="9"/>
      <c r="R100" s="28"/>
      <c r="S100" s="28"/>
      <c r="AU100" s="15"/>
      <c r="AV100" s="14" t="s">
        <v>90</v>
      </c>
      <c r="BD100" s="10"/>
    </row>
    <row r="101" spans="13:56" ht="12.75">
      <c r="M101">
        <v>36</v>
      </c>
      <c r="O101" s="9"/>
      <c r="R101" s="28"/>
      <c r="S101" s="28"/>
      <c r="AU101" s="15" t="s">
        <v>62</v>
      </c>
      <c r="BD101" s="10"/>
    </row>
    <row r="102" spans="13:56" ht="12.75">
      <c r="M102">
        <v>37</v>
      </c>
      <c r="O102" s="9"/>
      <c r="R102" s="28"/>
      <c r="S102" s="28"/>
      <c r="AU102" s="15" t="s">
        <v>22</v>
      </c>
      <c r="BD102" s="10"/>
    </row>
    <row r="103" spans="13:56" ht="12.75">
      <c r="M103">
        <v>38</v>
      </c>
      <c r="O103" s="9"/>
      <c r="R103" s="28"/>
      <c r="S103" s="28"/>
      <c r="AU103" s="15" t="s">
        <v>63</v>
      </c>
      <c r="BD103" s="10"/>
    </row>
    <row r="104" spans="13:56" ht="12.75">
      <c r="M104">
        <v>39</v>
      </c>
      <c r="O104" s="9"/>
      <c r="R104" s="28"/>
      <c r="S104" s="28"/>
      <c r="AU104" s="14" t="s">
        <v>64</v>
      </c>
      <c r="BD104" s="10"/>
    </row>
    <row r="105" spans="13:56" ht="12.75">
      <c r="M105">
        <v>40</v>
      </c>
      <c r="O105" s="9"/>
      <c r="R105" s="28"/>
      <c r="S105" s="28"/>
      <c r="AU105" s="14" t="s">
        <v>311</v>
      </c>
      <c r="BD105" s="10"/>
    </row>
    <row r="106" spans="13:56" ht="12.75">
      <c r="M106">
        <v>41</v>
      </c>
      <c r="O106" s="9"/>
      <c r="R106" s="28"/>
      <c r="S106" s="28"/>
      <c r="AU106" s="14" t="s">
        <v>303</v>
      </c>
      <c r="BD106" s="10"/>
    </row>
    <row r="107" spans="13:56" ht="12.75">
      <c r="M107">
        <v>42</v>
      </c>
      <c r="O107" s="9"/>
      <c r="R107" s="28"/>
      <c r="S107" s="28"/>
      <c r="BD107" s="10"/>
    </row>
    <row r="108" spans="13:56" ht="12.75">
      <c r="M108">
        <v>43</v>
      </c>
      <c r="O108" s="9"/>
      <c r="R108" s="28"/>
      <c r="S108" s="28"/>
      <c r="BD108" s="10"/>
    </row>
    <row r="109" spans="13:56" ht="12.75">
      <c r="M109">
        <v>44</v>
      </c>
      <c r="O109" s="9"/>
      <c r="R109" s="28"/>
      <c r="S109" s="28"/>
      <c r="BD109" s="10"/>
    </row>
    <row r="110" spans="13:56" ht="12.75">
      <c r="M110">
        <v>45</v>
      </c>
      <c r="O110" s="9"/>
      <c r="R110" s="28"/>
      <c r="S110" s="28"/>
      <c r="BD110" s="10"/>
    </row>
    <row r="111" spans="13:56" ht="12.75">
      <c r="M111">
        <v>46</v>
      </c>
      <c r="O111" s="9"/>
      <c r="R111" s="28"/>
      <c r="S111" s="28"/>
      <c r="BD111" s="10"/>
    </row>
    <row r="112" spans="14:56" ht="12.75">
      <c r="N112" s="8"/>
      <c r="O112" s="9"/>
      <c r="R112" s="28"/>
      <c r="S112" s="28"/>
      <c r="T112" s="2"/>
      <c r="BD112" s="10"/>
    </row>
    <row r="113" spans="2:57" s="8" customFormat="1" ht="12.75">
      <c r="B113" s="5"/>
      <c r="N113" s="8">
        <v>27</v>
      </c>
      <c r="O113" s="9">
        <v>9</v>
      </c>
      <c r="P113" s="8">
        <v>10</v>
      </c>
      <c r="Q113" s="8">
        <v>10</v>
      </c>
      <c r="R113" s="27">
        <v>40</v>
      </c>
      <c r="S113" s="27">
        <v>10</v>
      </c>
      <c r="T113" s="9"/>
      <c r="U113" s="8">
        <v>15</v>
      </c>
      <c r="V113" s="8">
        <v>6</v>
      </c>
      <c r="W113" s="8">
        <v>2</v>
      </c>
      <c r="X113" s="8">
        <v>6</v>
      </c>
      <c r="Y113" s="8">
        <v>5</v>
      </c>
      <c r="Z113" s="8">
        <v>3</v>
      </c>
      <c r="AA113" s="8">
        <v>5</v>
      </c>
      <c r="AB113" s="8">
        <v>4</v>
      </c>
      <c r="AC113" s="8">
        <v>3</v>
      </c>
      <c r="AD113" s="8">
        <v>2</v>
      </c>
      <c r="AE113" s="8">
        <v>4</v>
      </c>
      <c r="AF113" s="8">
        <v>6</v>
      </c>
      <c r="AG113" s="8">
        <v>2</v>
      </c>
      <c r="AH113" s="8">
        <v>7</v>
      </c>
      <c r="AI113" s="8">
        <v>4</v>
      </c>
      <c r="AJ113" s="8">
        <v>10</v>
      </c>
      <c r="AK113" s="8">
        <v>3</v>
      </c>
      <c r="AL113" s="8">
        <v>3</v>
      </c>
      <c r="AM113" s="8">
        <v>3</v>
      </c>
      <c r="AN113" s="8">
        <v>3</v>
      </c>
      <c r="AO113" s="8">
        <v>4</v>
      </c>
      <c r="AP113" s="8">
        <v>8</v>
      </c>
      <c r="AQ113" s="8">
        <v>13</v>
      </c>
      <c r="AR113" s="8">
        <v>4</v>
      </c>
      <c r="AS113" s="8">
        <v>5</v>
      </c>
      <c r="AU113" s="8">
        <v>27</v>
      </c>
      <c r="AV113" s="8">
        <v>35</v>
      </c>
      <c r="AW113" s="8">
        <v>2</v>
      </c>
      <c r="AX113" s="8">
        <v>6</v>
      </c>
      <c r="AY113" s="8">
        <v>16</v>
      </c>
      <c r="AZ113" s="8">
        <v>5</v>
      </c>
      <c r="BA113" s="8">
        <v>6</v>
      </c>
      <c r="BB113" s="8">
        <v>6</v>
      </c>
      <c r="BC113" s="8">
        <v>4</v>
      </c>
      <c r="BD113" s="9">
        <f>SUM(N113:BC113)</f>
        <v>343</v>
      </c>
      <c r="BE113" s="8" t="s">
        <v>40</v>
      </c>
    </row>
    <row r="114" spans="15:56" ht="12.75">
      <c r="O114" s="9"/>
      <c r="R114" s="28"/>
      <c r="S114" s="28"/>
      <c r="T114" s="10"/>
      <c r="BD114" s="9"/>
    </row>
    <row r="115" spans="14:56" ht="12.75">
      <c r="N115" s="8">
        <f>N113</f>
        <v>27</v>
      </c>
      <c r="O115" s="9"/>
      <c r="Q115" s="8">
        <f>SUM(O113:Q113)</f>
        <v>29</v>
      </c>
      <c r="R115" s="27">
        <f>R113</f>
        <v>40</v>
      </c>
      <c r="S115" s="27">
        <v>10</v>
      </c>
      <c r="T115" s="10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BC115" s="8">
        <f>SUM(U113:BC113)</f>
        <v>237</v>
      </c>
      <c r="BD115" s="9">
        <f>SUM(N115:BC115)</f>
        <v>343</v>
      </c>
    </row>
    <row r="116" spans="14:56" ht="12.75">
      <c r="N116" s="8"/>
      <c r="O116" s="9"/>
      <c r="R116" s="28"/>
      <c r="S116" s="27"/>
      <c r="T116" s="10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BC116" s="8"/>
      <c r="BD116" s="9"/>
    </row>
    <row r="117" spans="14:57" ht="12.75">
      <c r="N117" s="8">
        <f>N115</f>
        <v>27</v>
      </c>
      <c r="O117" s="9"/>
      <c r="Q117" s="8">
        <f>2*Q115</f>
        <v>58</v>
      </c>
      <c r="R117" s="27">
        <f>3*R115</f>
        <v>120</v>
      </c>
      <c r="S117" s="27">
        <f>4*S115</f>
        <v>40</v>
      </c>
      <c r="T117" s="10"/>
      <c r="U117" s="8">
        <v>53</v>
      </c>
      <c r="V117" s="8">
        <v>18</v>
      </c>
      <c r="W117" s="8">
        <v>6</v>
      </c>
      <c r="X117" s="8">
        <v>18</v>
      </c>
      <c r="Y117" s="8">
        <v>9</v>
      </c>
      <c r="Z117" s="8">
        <v>8</v>
      </c>
      <c r="AA117" s="8">
        <v>11</v>
      </c>
      <c r="AB117" s="8">
        <v>11</v>
      </c>
      <c r="AC117" s="8">
        <v>8</v>
      </c>
      <c r="AD117" s="8">
        <v>7</v>
      </c>
      <c r="AE117" s="8">
        <v>8</v>
      </c>
      <c r="AF117" s="8">
        <v>11</v>
      </c>
      <c r="AG117" s="8">
        <v>6</v>
      </c>
      <c r="AH117" s="8">
        <v>12</v>
      </c>
      <c r="AI117" s="8">
        <v>9</v>
      </c>
      <c r="AJ117" s="8">
        <v>15</v>
      </c>
      <c r="AK117" s="8">
        <v>7</v>
      </c>
      <c r="AL117" s="8">
        <v>7</v>
      </c>
      <c r="AM117" s="8">
        <v>7</v>
      </c>
      <c r="AN117" s="8">
        <v>7</v>
      </c>
      <c r="AO117" s="8">
        <v>6</v>
      </c>
      <c r="AP117" s="8">
        <v>13</v>
      </c>
      <c r="AQ117" s="8">
        <v>20</v>
      </c>
      <c r="AR117" s="8">
        <v>28</v>
      </c>
      <c r="AS117" s="8">
        <v>9</v>
      </c>
      <c r="AT117" s="8"/>
      <c r="AU117" s="8">
        <f>5+2*AU113</f>
        <v>59</v>
      </c>
      <c r="AV117" s="8">
        <f>6+5+(2*5)+(3*5)+(4*5)+(5*5)+(6*5)+(7*5)</f>
        <v>146</v>
      </c>
      <c r="AW117" s="8">
        <v>6</v>
      </c>
      <c r="AX117" s="8">
        <v>10</v>
      </c>
      <c r="AY117" s="8">
        <v>21</v>
      </c>
      <c r="AZ117" s="8">
        <v>10</v>
      </c>
      <c r="BA117" s="8">
        <v>10</v>
      </c>
      <c r="BB117" s="8">
        <v>10</v>
      </c>
      <c r="BC117" s="8">
        <v>16</v>
      </c>
      <c r="BD117" s="9">
        <f>SUM(N117:BC117)</f>
        <v>847</v>
      </c>
      <c r="BE117" t="s">
        <v>41</v>
      </c>
    </row>
    <row r="118" spans="55:56" ht="12.75">
      <c r="BC118" s="8"/>
      <c r="BD118" s="10"/>
    </row>
    <row r="119" spans="55:56" ht="12.75">
      <c r="BC119" s="8">
        <f>SUM(U117:BC117)</f>
        <v>602</v>
      </c>
      <c r="BD119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2008-01-27T22:03:34Z</dcterms:modified>
  <cp:category/>
  <cp:version/>
  <cp:contentType/>
  <cp:contentStatus/>
</cp:coreProperties>
</file>